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codeName="ThisWorkbook"/>
  <xr:revisionPtr revIDLastSave="0" documentId="13_ncr:1_{37923082-0B82-494A-AED1-31D9845855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rtseite" sheetId="3" r:id="rId1"/>
    <sheet name="Spesenabrechnung" sheetId="4" r:id="rId2"/>
    <sheet name="Einstellungen" sheetId="2" state="veryHidden" r:id="rId3"/>
  </sheets>
  <externalReferences>
    <externalReference r:id="rId4"/>
  </externalReferences>
  <definedNames>
    <definedName name="Advances" localSheetId="1">Spesenabrechnung!$M$26</definedName>
    <definedName name="Advances">[1]Spesenabrechnung!$M$26</definedName>
    <definedName name="AllData">[1]!Expenses4[[0]:[Column8]]</definedName>
    <definedName name="BeginDate">[1]Spesenabrechnung!$J$6</definedName>
    <definedName name="ColumnTitle1">[1]!Expenses4[[#Headers],[0]]</definedName>
    <definedName name="EndDate">[1]Spesenabrechnung!$J$7</definedName>
    <definedName name="MileageRate" localSheetId="1">Spesenabrechnung!$M$6</definedName>
    <definedName name="MileageRate">[1]Spesenabrechnung!$M$5</definedName>
    <definedName name="RowTitleRegion1..C7">[1]Spesenabrechnung!$B$5</definedName>
    <definedName name="RowTitleRegion2..F7">[1]Spesenabrechnung!$E$5</definedName>
    <definedName name="RowTitleRegion3..J8">[1]Spesenabrechnung!$I$5</definedName>
    <definedName name="RowTitleRegion4..M8">[1]Spesenabrechnung!$L$5</definedName>
    <definedName name="RowTitleRegion5..M24">[1]Spesenabrechnung!$L$26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2" l="1"/>
  <c r="G32" i="4" s="1"/>
  <c r="C32" i="4" l="1"/>
  <c r="C41" i="2" l="1"/>
  <c r="C42" i="2" l="1"/>
  <c r="B2" i="4"/>
  <c r="I26" i="4"/>
  <c r="G26" i="4"/>
  <c r="F26" i="4"/>
  <c r="E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26" i="4" l="1"/>
  <c r="M30" i="4" s="1"/>
  <c r="C40" i="2"/>
  <c r="C7" i="2"/>
  <c r="C9" i="3" s="1"/>
  <c r="C8" i="2"/>
  <c r="C11" i="3" s="1"/>
  <c r="C9" i="2"/>
  <c r="B1" i="4" s="1"/>
  <c r="C10" i="2"/>
  <c r="N3" i="3" s="1"/>
  <c r="C11" i="2"/>
  <c r="M9" i="3" s="1"/>
  <c r="C12" i="2"/>
  <c r="B6" i="4" s="1"/>
  <c r="C13" i="2"/>
  <c r="E6" i="4" s="1"/>
  <c r="C14" i="2"/>
  <c r="E7" i="4" s="1"/>
  <c r="C15" i="2"/>
  <c r="E8" i="4" s="1"/>
  <c r="C16" i="2"/>
  <c r="C17" i="2"/>
  <c r="C18" i="2"/>
  <c r="I6" i="4" s="1"/>
  <c r="C19" i="2"/>
  <c r="I7" i="4" s="1"/>
  <c r="C20" i="2"/>
  <c r="C21" i="2"/>
  <c r="C22" i="2"/>
  <c r="L6" i="4" s="1"/>
  <c r="C23" i="2"/>
  <c r="C24" i="2"/>
  <c r="C25" i="2"/>
  <c r="C26" i="2"/>
  <c r="C27" i="2"/>
  <c r="B13" i="4" s="1"/>
  <c r="C28" i="2"/>
  <c r="C13" i="4" s="1"/>
  <c r="C29" i="2"/>
  <c r="D13" i="4" s="1"/>
  <c r="C30" i="2"/>
  <c r="E13" i="4" s="1"/>
  <c r="C31" i="2"/>
  <c r="F13" i="4" s="1"/>
  <c r="C32" i="2"/>
  <c r="G13" i="4" s="1"/>
  <c r="C33" i="2"/>
  <c r="H13" i="4" s="1"/>
  <c r="C34" i="2"/>
  <c r="I13" i="4" s="1"/>
  <c r="C35" i="2"/>
  <c r="J13" i="4" s="1"/>
  <c r="C36" i="2"/>
  <c r="K13" i="4" s="1"/>
  <c r="C37" i="2"/>
  <c r="L13" i="4" s="1"/>
  <c r="C38" i="2"/>
  <c r="C39" i="2"/>
  <c r="B26" i="4" s="1"/>
  <c r="C6" i="2"/>
  <c r="E1" i="3" s="1"/>
  <c r="M13" i="4" l="1"/>
  <c r="L30" i="4"/>
</calcChain>
</file>

<file path=xl/sharedStrings.xml><?xml version="1.0" encoding="utf-8"?>
<sst xmlns="http://schemas.openxmlformats.org/spreadsheetml/2006/main" count="98" uniqueCount="93">
  <si>
    <t>DATE</t>
  </si>
  <si>
    <t>ACCOUNT</t>
  </si>
  <si>
    <t>DESCRIPTION</t>
  </si>
  <si>
    <t>HOTEL</t>
  </si>
  <si>
    <t>TRANSPORT</t>
  </si>
  <si>
    <t>MEALS</t>
  </si>
  <si>
    <t>TOTAL</t>
  </si>
  <si>
    <t>NAME</t>
  </si>
  <si>
    <t>DEPARTMENT</t>
  </si>
  <si>
    <t>POSITION</t>
  </si>
  <si>
    <t>MANAGER</t>
  </si>
  <si>
    <t>PURPOSE</t>
  </si>
  <si>
    <t>PREPARED BY</t>
  </si>
  <si>
    <t>BEGINNING</t>
  </si>
  <si>
    <t>ENDING</t>
  </si>
  <si>
    <t>MILEAGE RATE</t>
  </si>
  <si>
    <t>MEAL RATE</t>
  </si>
  <si>
    <t>PHONE RATE</t>
  </si>
  <si>
    <t>MISC. RATE</t>
  </si>
  <si>
    <t>HOTEL RATE</t>
  </si>
  <si>
    <t>TOTALS</t>
  </si>
  <si>
    <t>EMAIL</t>
  </si>
  <si>
    <t>ADVANCES</t>
  </si>
  <si>
    <t>ENGLISH</t>
  </si>
  <si>
    <t>View Schedule Meeting</t>
  </si>
  <si>
    <t>View all the schedules of meeting</t>
  </si>
  <si>
    <t xml:space="preserve">  © exact construct GmbH</t>
  </si>
  <si>
    <t>DEUTSCH</t>
  </si>
  <si>
    <t>Business Expenses Template</t>
  </si>
  <si>
    <t>TRANSLATION</t>
  </si>
  <si>
    <t>MONTHS</t>
  </si>
  <si>
    <t>Language:</t>
  </si>
  <si>
    <t xml:space="preserve">Sprache: </t>
  </si>
  <si>
    <t>Proceed</t>
  </si>
  <si>
    <t>Öffnen</t>
  </si>
  <si>
    <t xml:space="preserve">A template that will report your business Expenses. </t>
  </si>
  <si>
    <t>Business Expenses</t>
  </si>
  <si>
    <t>Expense Report</t>
  </si>
  <si>
    <t>Spesenabrechnung</t>
  </si>
  <si>
    <t>TELEPHONE</t>
  </si>
  <si>
    <t>TELEFON</t>
  </si>
  <si>
    <t>ABTEILUNG</t>
  </si>
  <si>
    <t xml:space="preserve">
ZWECK</t>
  </si>
  <si>
    <t>HERGESTELLT VON</t>
  </si>
  <si>
    <t>APPROVE BY</t>
  </si>
  <si>
    <t>GENEHMIGT VON</t>
  </si>
  <si>
    <t>MAHLZEITPREIS</t>
  </si>
  <si>
    <t>HOTELPREIS</t>
  </si>
  <si>
    <t>TELEFONTARIF</t>
  </si>
  <si>
    <t>VERSCHIEDENES BEWERTUNG</t>
  </si>
  <si>
    <t xml:space="preserve">
DATUM</t>
  </si>
  <si>
    <t>KONTO</t>
  </si>
  <si>
    <t xml:space="preserve">HOTEL </t>
  </si>
  <si>
    <t>MAHLZEITEN</t>
  </si>
  <si>
    <t xml:space="preserve">PHONE </t>
  </si>
  <si>
    <t xml:space="preserve">MISC. </t>
  </si>
  <si>
    <t>ODOMETER START</t>
  </si>
  <si>
    <t>ODOMETER END</t>
  </si>
  <si>
    <t>MILEAGE TOTAL</t>
  </si>
  <si>
    <t>VERSCHIEDENES</t>
  </si>
  <si>
    <t>KILOMETERZÄHLER STARTEN</t>
  </si>
  <si>
    <t>KILOMETERZÄHLER ENDE</t>
  </si>
  <si>
    <t>KILOMETERSTAND GESAMT</t>
  </si>
  <si>
    <t>GESAMT</t>
  </si>
  <si>
    <t>SUMMEN</t>
  </si>
  <si>
    <t>0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</si>
  <si>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</si>
  <si>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</si>
  <si>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</si>
  <si>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</si>
  <si>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</si>
  <si>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</si>
  <si>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</si>
  <si>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</si>
  <si>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</si>
  <si>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</si>
  <si>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</si>
  <si>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 xml:space="preserve">  </t>
  </si>
  <si>
    <t>VORSCHÜSSE</t>
  </si>
  <si>
    <t>VERANTWORTLICH</t>
  </si>
  <si>
    <t>Spesenformular</t>
  </si>
  <si>
    <t>Vorlage für Spesenformular</t>
  </si>
  <si>
    <t xml:space="preserve">Eine Vorlage, mit welcher Sie Ihre Spesen erfassen können. </t>
  </si>
  <si>
    <t>COMPANY NAME</t>
  </si>
  <si>
    <t>NAME DER FIRMA</t>
  </si>
  <si>
    <t>COMPANY ADDRESS</t>
  </si>
  <si>
    <t>FIRMENANSCHRIFT</t>
  </si>
  <si>
    <t>BESCHRIEB</t>
  </si>
  <si>
    <t>STARTDATUM</t>
  </si>
  <si>
    <t>ENDDATUM</t>
  </si>
  <si>
    <t>CHF PRO KM</t>
  </si>
  <si>
    <t>Signature:</t>
  </si>
  <si>
    <t xml:space="preserve">Unterschrift: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</si>
</sst>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$&quot;#,##0.00_);\(&quot;$&quot;#,##0.00\)"/>
    <numFmt numFmtId="165" formatCode="&quot;$&quot;#,##0.00&quot;/mile&quot;"/>
    <numFmt numFmtId="166" formatCode="&quot;$&quot;#,##0.00&quot;/day&quot;"/>
    <numFmt numFmtId="167" formatCode="&quot;$&quot;#,##0.00&quot;/night&quot;"/>
    <numFmt numFmtId="168" formatCode="#,##0.0_)&quot; mi.&quot;;\(#,##0.0\)&quot; mi.&quot;"/>
    <numFmt numFmtId="169" formatCode="[&lt;=9999999]###\-####;\(###\)\ ###\-####"/>
    <numFmt numFmtId="170" formatCode="[$-F800]dddd\,\ mmmm\ dd\,\ yyyy"/>
    <numFmt numFmtId="171" formatCode="mmmm"/>
    <numFmt numFmtId="172" formatCode="_ [$€-2]\ * #,##0.00_ ;_ [$€-2]\ * \-#,##0.00_ ;_ [$€-2]\ * &quot;-&quot;??_ ;_ @_ "/>
    <numFmt numFmtId="173" formatCode="_ [$CHF-807]\ * #,##0.00_ ;_ [$CHF-807]\ * \-#,##0.00_ ;_ [$CHF-807]\ * &quot;-&quot;??_ ;_ @_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mbria"/>
      <family val="2"/>
      <scheme val="major"/>
    </font>
    <font>
      <sz val="22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sz val="11"/>
      <color theme="3"/>
      <name val="Cambria"/>
      <family val="1"/>
      <scheme val="major"/>
    </font>
    <font>
      <sz val="11"/>
      <color theme="3"/>
      <name val="Calibri"/>
      <family val="2"/>
      <scheme val="minor"/>
    </font>
    <font>
      <sz val="11"/>
      <color theme="0"/>
      <name val="Cambria"/>
      <family val="2"/>
      <scheme val="major"/>
    </font>
    <font>
      <b/>
      <sz val="11"/>
      <color theme="0"/>
      <name val="Calibri"/>
      <family val="2"/>
      <scheme val="minor"/>
    </font>
    <font>
      <b/>
      <sz val="36"/>
      <color rgb="FFBF1E2D"/>
      <name val="Myriad Pro"/>
      <family val="2"/>
    </font>
    <font>
      <b/>
      <sz val="18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36"/>
      <color rgb="FFBF1E2D"/>
      <name val="Calibri"/>
      <family val="2"/>
      <scheme val="minor"/>
    </font>
    <font>
      <b/>
      <sz val="12"/>
      <color rgb="FFBF1E2D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theme="5"/>
      </patternFill>
    </fill>
    <fill>
      <patternFill patternType="solid">
        <fgColor rgb="FF99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1E2D"/>
        <bgColor indexed="64"/>
      </patternFill>
    </fill>
    <fill>
      <patternFill patternType="solid">
        <fgColor rgb="FFBF1E2D"/>
        <bgColor theme="5"/>
      </patternFill>
    </fill>
    <fill>
      <patternFill patternType="solid">
        <fgColor theme="2" tint="-4.9989318521683403E-2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ck">
        <color rgb="FFC0000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6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5">
    <xf numFmtId="0" fontId="0" fillId="0" borderId="0">
      <alignment horizontal="left" vertical="center" wrapText="1" indent="1"/>
    </xf>
    <xf numFmtId="168" fontId="1" fillId="0" borderId="0" applyFont="0" applyFill="0" applyBorder="0" applyAlignment="0" applyProtection="0"/>
    <xf numFmtId="164" fontId="1" fillId="0" borderId="0" applyFont="0" applyFill="0" applyBorder="0" applyProtection="0">
      <alignment horizontal="right" vertical="center"/>
    </xf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6" fillId="0" borderId="0" applyNumberFormat="0" applyFill="0" applyProtection="0">
      <alignment vertical="top"/>
    </xf>
    <xf numFmtId="0" fontId="5" fillId="0" borderId="1" applyNumberFormat="0" applyProtection="0">
      <alignment vertical="center"/>
    </xf>
    <xf numFmtId="0" fontId="7" fillId="2" borderId="0" applyNumberFormat="0" applyBorder="0" applyProtection="0">
      <alignment horizontal="center"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Protection="0">
      <alignment horizontal="center" vertical="center"/>
    </xf>
    <xf numFmtId="0" fontId="6" fillId="0" borderId="0" applyNumberFormat="0" applyFill="0" applyBorder="0" applyProtection="0">
      <alignment horizontal="left" vertical="top"/>
    </xf>
    <xf numFmtId="14" fontId="1" fillId="0" borderId="0" applyFont="0" applyFill="0" applyBorder="0" applyAlignment="0">
      <alignment horizontal="left" vertical="center" wrapText="1" indent="1"/>
    </xf>
    <xf numFmtId="169" fontId="1" fillId="0" borderId="0" applyFont="0" applyFill="0" applyBorder="0" applyAlignment="0">
      <alignment horizontal="left" vertical="center" wrapText="1" indent="1"/>
    </xf>
    <xf numFmtId="0" fontId="1" fillId="0" borderId="2" applyNumberFormat="0" applyFont="0" applyFill="0" applyAlignment="0">
      <alignment horizontal="left" vertical="center" wrapText="1" indent="1"/>
    </xf>
    <xf numFmtId="0" fontId="1" fillId="0" borderId="3" applyNumberFormat="0" applyFont="0" applyFill="0" applyAlignment="0">
      <alignment horizontal="left" vertical="center" wrapText="1" indent="1"/>
    </xf>
    <xf numFmtId="165" fontId="6" fillId="0" borderId="0" applyFont="0" applyFill="0" applyBorder="0">
      <alignment horizontal="left" vertical="center" indent="1"/>
    </xf>
    <xf numFmtId="166" fontId="6" fillId="0" borderId="0" applyFont="0" applyFill="0" applyBorder="0">
      <alignment horizontal="left" vertical="center" indent="1"/>
    </xf>
    <xf numFmtId="167" fontId="6" fillId="0" borderId="0" applyFont="0" applyFill="0" applyBorder="0">
      <alignment horizontal="left" vertical="center" indent="1"/>
    </xf>
    <xf numFmtId="170" fontId="1" fillId="0" borderId="0"/>
    <xf numFmtId="170" fontId="1" fillId="0" borderId="0"/>
    <xf numFmtId="0" fontId="1" fillId="0" borderId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>
      <alignment horizontal="left" vertical="center" wrapText="1" indent="1"/>
    </xf>
    <xf numFmtId="0" fontId="0" fillId="0" borderId="0" xfId="0" applyAlignment="1"/>
    <xf numFmtId="0" fontId="0" fillId="3" borderId="0" xfId="0" applyFill="1" applyAlignment="1"/>
    <xf numFmtId="0" fontId="9" fillId="3" borderId="0" xfId="0" applyFont="1" applyFill="1" applyAlignment="1">
      <alignment shrinkToFit="1"/>
    </xf>
    <xf numFmtId="0" fontId="0" fillId="3" borderId="4" xfId="0" applyFill="1" applyBorder="1" applyAlignment="1"/>
    <xf numFmtId="0" fontId="9" fillId="3" borderId="0" xfId="0" applyFont="1" applyFill="1" applyAlignment="1">
      <alignment vertical="center" shrinkToFit="1"/>
    </xf>
    <xf numFmtId="0" fontId="8" fillId="4" borderId="5" xfId="0" applyFont="1" applyFill="1" applyBorder="1" applyAlignment="1">
      <alignment horizontal="center"/>
    </xf>
    <xf numFmtId="171" fontId="0" fillId="0" borderId="5" xfId="0" applyNumberFormat="1" applyBorder="1" applyAlignment="1"/>
    <xf numFmtId="0" fontId="13" fillId="0" borderId="7" xfId="0" applyFont="1" applyBorder="1" applyAlignment="1">
      <alignment horizontal="left" vertical="center"/>
    </xf>
    <xf numFmtId="0" fontId="13" fillId="0" borderId="7" xfId="0" applyFont="1" applyBorder="1" applyAlignment="1"/>
    <xf numFmtId="171" fontId="0" fillId="0" borderId="6" xfId="0" applyNumberFormat="1" applyBorder="1" applyAlignment="1"/>
    <xf numFmtId="0" fontId="0" fillId="0" borderId="7" xfId="0" applyNumberFormat="1" applyFont="1" applyBorder="1" applyAlignment="1"/>
    <xf numFmtId="0" fontId="0" fillId="0" borderId="7" xfId="0" applyFont="1" applyBorder="1" applyAlignment="1"/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left" vertical="top"/>
    </xf>
    <xf numFmtId="0" fontId="0" fillId="0" borderId="0" xfId="0" applyFill="1" applyAlignment="1"/>
    <xf numFmtId="0" fontId="0" fillId="0" borderId="0" xfId="0" applyFill="1" applyBorder="1" applyAlignment="1"/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3" borderId="15" xfId="21" applyFont="1" applyFill="1" applyBorder="1"/>
    <xf numFmtId="0" fontId="0" fillId="0" borderId="7" xfId="0" applyFont="1" applyBorder="1" applyAlignment="1">
      <alignment horizontal="left" vertical="center"/>
    </xf>
    <xf numFmtId="0" fontId="8" fillId="9" borderId="0" xfId="0" applyFont="1" applyFill="1" applyAlignment="1">
      <alignment horizontal="center"/>
    </xf>
    <xf numFmtId="0" fontId="1" fillId="0" borderId="0" xfId="21" applyFont="1" applyFill="1" applyAlignment="1" applyProtection="1">
      <protection locked="0"/>
    </xf>
    <xf numFmtId="0" fontId="1" fillId="3" borderId="0" xfId="21" applyFont="1" applyFill="1" applyBorder="1" applyAlignment="1" applyProtection="1">
      <protection locked="0"/>
    </xf>
    <xf numFmtId="0" fontId="0" fillId="3" borderId="0" xfId="0" applyFont="1" applyFill="1" applyAlignment="1"/>
    <xf numFmtId="0" fontId="0" fillId="0" borderId="0" xfId="0" applyFont="1" applyAlignment="1"/>
    <xf numFmtId="0" fontId="17" fillId="3" borderId="0" xfId="0" applyFont="1" applyFill="1" applyAlignment="1">
      <alignment shrinkToFit="1"/>
    </xf>
    <xf numFmtId="0" fontId="0" fillId="3" borderId="4" xfId="0" applyFont="1" applyFill="1" applyBorder="1" applyAlignment="1"/>
    <xf numFmtId="0" fontId="14" fillId="8" borderId="22" xfId="21" applyFont="1" applyFill="1" applyBorder="1" applyAlignment="1">
      <alignment horizontal="center" vertical="center"/>
    </xf>
    <xf numFmtId="0" fontId="14" fillId="8" borderId="22" xfId="21" applyFont="1" applyFill="1" applyBorder="1" applyAlignment="1">
      <alignment horizontal="center" vertical="center" wrapText="1"/>
    </xf>
    <xf numFmtId="0" fontId="1" fillId="3" borderId="0" xfId="21" applyFont="1" applyFill="1"/>
    <xf numFmtId="0" fontId="1" fillId="0" borderId="0" xfId="21" applyFont="1"/>
    <xf numFmtId="0" fontId="1" fillId="3" borderId="0" xfId="21" applyFont="1" applyFill="1" applyBorder="1"/>
    <xf numFmtId="0" fontId="1" fillId="3" borderId="11" xfId="21" applyFont="1" applyFill="1" applyBorder="1"/>
    <xf numFmtId="0" fontId="1" fillId="3" borderId="11" xfId="21" applyFont="1" applyFill="1" applyBorder="1" applyAlignment="1">
      <alignment horizontal="center"/>
    </xf>
    <xf numFmtId="0" fontId="1" fillId="3" borderId="12" xfId="21" applyFont="1" applyFill="1" applyBorder="1"/>
    <xf numFmtId="0" fontId="1" fillId="3" borderId="13" xfId="21" applyFont="1" applyFill="1" applyBorder="1"/>
    <xf numFmtId="0" fontId="1" fillId="3" borderId="10" xfId="21" applyFont="1" applyFill="1" applyBorder="1" applyAlignment="1" applyProtection="1">
      <alignment horizontal="left"/>
      <protection locked="0"/>
    </xf>
    <xf numFmtId="0" fontId="1" fillId="3" borderId="9" xfId="21" applyFont="1" applyFill="1" applyBorder="1" applyAlignment="1" applyProtection="1">
      <alignment horizontal="left"/>
      <protection locked="0"/>
    </xf>
    <xf numFmtId="0" fontId="1" fillId="0" borderId="0" xfId="21" applyFont="1" applyBorder="1"/>
    <xf numFmtId="0" fontId="1" fillId="3" borderId="17" xfId="21" applyFont="1" applyFill="1" applyBorder="1"/>
    <xf numFmtId="0" fontId="1" fillId="0" borderId="0" xfId="21" applyFont="1" applyAlignment="1">
      <alignment horizontal="left" vertical="center" wrapText="1" indent="1"/>
    </xf>
    <xf numFmtId="0" fontId="1" fillId="3" borderId="0" xfId="21" applyFont="1" applyFill="1" applyAlignment="1">
      <alignment horizontal="left" vertical="center" wrapText="1" indent="1"/>
    </xf>
    <xf numFmtId="0" fontId="16" fillId="5" borderId="0" xfId="22" applyFont="1" applyFill="1" applyBorder="1" applyAlignment="1">
      <alignment horizontal="center" vertical="center"/>
    </xf>
    <xf numFmtId="0" fontId="16" fillId="5" borderId="0" xfId="22" applyFont="1" applyFill="1" applyBorder="1" applyAlignment="1">
      <alignment horizontal="center" vertical="center" wrapText="1"/>
    </xf>
    <xf numFmtId="173" fontId="1" fillId="7" borderId="0" xfId="23" applyNumberFormat="1" applyFont="1" applyFill="1" applyAlignment="1" applyProtection="1">
      <alignment horizontal="right" vertical="center"/>
      <protection locked="0"/>
    </xf>
    <xf numFmtId="44" fontId="1" fillId="0" borderId="0" xfId="23" applyFont="1" applyFill="1" applyAlignment="1" applyProtection="1">
      <alignment horizontal="right" vertical="center"/>
    </xf>
    <xf numFmtId="0" fontId="1" fillId="0" borderId="0" xfId="21" applyFont="1" applyFill="1" applyProtection="1">
      <protection locked="0"/>
    </xf>
    <xf numFmtId="44" fontId="1" fillId="3" borderId="0" xfId="21" applyNumberFormat="1" applyFont="1" applyFill="1"/>
    <xf numFmtId="0" fontId="1" fillId="3" borderId="20" xfId="21" applyFont="1" applyFill="1" applyBorder="1"/>
    <xf numFmtId="14" fontId="1" fillId="7" borderId="0" xfId="12" applyNumberFormat="1" applyFont="1" applyFill="1" applyProtection="1">
      <alignment horizontal="left" vertical="center" wrapText="1" indent="1"/>
      <protection locked="0"/>
    </xf>
    <xf numFmtId="173" fontId="4" fillId="6" borderId="8" xfId="0" applyNumberFormat="1" applyFont="1" applyFill="1" applyBorder="1" applyAlignment="1" applyProtection="1">
      <alignment horizontal="left" vertical="center" wrapText="1"/>
      <protection locked="0"/>
    </xf>
    <xf numFmtId="173" fontId="4" fillId="6" borderId="8" xfId="0" applyNumberFormat="1" applyFont="1" applyFill="1" applyBorder="1" applyAlignment="1" applyProtection="1">
      <alignment horizontal="right" vertical="center"/>
      <protection locked="0"/>
    </xf>
    <xf numFmtId="0" fontId="4" fillId="6" borderId="8" xfId="0" applyNumberFormat="1" applyFont="1" applyFill="1" applyBorder="1" applyAlignment="1" applyProtection="1">
      <alignment horizontal="left" vertical="center" wrapText="1"/>
      <protection locked="0"/>
    </xf>
    <xf numFmtId="172" fontId="4" fillId="6" borderId="8" xfId="0" applyNumberFormat="1" applyFont="1" applyFill="1" applyBorder="1" applyAlignment="1" applyProtection="1">
      <alignment horizontal="left" vertical="center" wrapText="1"/>
      <protection locked="0"/>
    </xf>
    <xf numFmtId="44" fontId="4" fillId="6" borderId="8" xfId="0" applyNumberFormat="1" applyFont="1" applyFill="1" applyBorder="1" applyAlignment="1" applyProtection="1">
      <alignment horizontal="left" vertical="center" wrapText="1"/>
      <protection locked="0"/>
    </xf>
    <xf numFmtId="0" fontId="1" fillId="7" borderId="0" xfId="21" applyNumberFormat="1" applyFont="1" applyFill="1" applyAlignment="1" applyProtection="1">
      <alignment horizontal="left" vertical="center" wrapText="1" indent="1"/>
      <protection locked="0"/>
    </xf>
    <xf numFmtId="173" fontId="0" fillId="7" borderId="0" xfId="21" applyNumberFormat="1" applyFont="1" applyFill="1" applyAlignment="1" applyProtection="1">
      <alignment horizontal="left" vertical="center" wrapText="1" indent="1"/>
      <protection locked="0"/>
    </xf>
    <xf numFmtId="173" fontId="0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center" wrapText="1" shrinkToFit="1"/>
    </xf>
    <xf numFmtId="0" fontId="12" fillId="3" borderId="0" xfId="0" applyFont="1" applyFill="1" applyAlignment="1">
      <alignment horizontal="center" vertical="center"/>
    </xf>
    <xf numFmtId="0" fontId="18" fillId="3" borderId="0" xfId="0" applyFont="1" applyFill="1" applyAlignment="1" applyProtection="1">
      <alignment horizontal="center"/>
      <protection locked="0"/>
    </xf>
    <xf numFmtId="0" fontId="19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20" fillId="8" borderId="0" xfId="4" applyFont="1" applyFill="1" applyAlignment="1">
      <alignment horizontal="center" vertical="center"/>
    </xf>
    <xf numFmtId="0" fontId="1" fillId="10" borderId="21" xfId="21" applyFont="1" applyFill="1" applyBorder="1" applyAlignment="1">
      <alignment horizontal="center"/>
    </xf>
    <xf numFmtId="0" fontId="17" fillId="3" borderId="0" xfId="21" applyFont="1" applyFill="1" applyAlignment="1">
      <alignment horizontal="left" vertical="center"/>
    </xf>
    <xf numFmtId="0" fontId="1" fillId="7" borderId="10" xfId="21" applyFont="1" applyFill="1" applyBorder="1" applyAlignment="1" applyProtection="1">
      <alignment horizontal="left"/>
      <protection locked="0"/>
    </xf>
    <xf numFmtId="0" fontId="1" fillId="7" borderId="9" xfId="21" applyFont="1" applyFill="1" applyBorder="1" applyAlignment="1" applyProtection="1">
      <alignment horizontal="left"/>
      <protection locked="0"/>
    </xf>
    <xf numFmtId="0" fontId="1" fillId="7" borderId="12" xfId="21" applyFont="1" applyFill="1" applyBorder="1" applyAlignment="1" applyProtection="1">
      <alignment horizontal="left"/>
      <protection locked="0"/>
    </xf>
    <xf numFmtId="0" fontId="15" fillId="7" borderId="0" xfId="21" applyFont="1" applyFill="1" applyAlignment="1" applyProtection="1">
      <alignment horizontal="center"/>
      <protection locked="0"/>
    </xf>
    <xf numFmtId="0" fontId="1" fillId="3" borderId="0" xfId="21" applyFont="1" applyFill="1" applyBorder="1" applyAlignment="1" applyProtection="1">
      <alignment horizontal="center"/>
      <protection locked="0"/>
    </xf>
    <xf numFmtId="0" fontId="1" fillId="7" borderId="18" xfId="21" applyFont="1" applyFill="1" applyBorder="1" applyAlignment="1" applyProtection="1">
      <alignment horizontal="center"/>
      <protection locked="0"/>
    </xf>
    <xf numFmtId="0" fontId="1" fillId="7" borderId="12" xfId="21" applyFont="1" applyFill="1" applyBorder="1" applyAlignment="1" applyProtection="1">
      <alignment horizontal="center"/>
      <protection locked="0"/>
    </xf>
    <xf numFmtId="0" fontId="1" fillId="3" borderId="10" xfId="21" applyFont="1" applyFill="1" applyBorder="1" applyAlignment="1" applyProtection="1">
      <alignment horizontal="left"/>
      <protection locked="0"/>
    </xf>
    <xf numFmtId="0" fontId="1" fillId="3" borderId="0" xfId="21" applyFont="1" applyFill="1" applyAlignment="1" applyProtection="1">
      <alignment horizontal="left"/>
      <protection locked="0"/>
    </xf>
    <xf numFmtId="0" fontId="1" fillId="3" borderId="14" xfId="21" applyFont="1" applyFill="1" applyBorder="1" applyAlignment="1" applyProtection="1">
      <alignment horizontal="left"/>
      <protection locked="0"/>
    </xf>
    <xf numFmtId="0" fontId="1" fillId="7" borderId="16" xfId="21" applyFont="1" applyFill="1" applyBorder="1" applyAlignment="1" applyProtection="1">
      <alignment horizontal="center"/>
      <protection locked="0"/>
    </xf>
    <xf numFmtId="0" fontId="1" fillId="7" borderId="0" xfId="21" applyFont="1" applyFill="1" applyBorder="1" applyAlignment="1" applyProtection="1">
      <alignment horizontal="center"/>
      <protection locked="0"/>
    </xf>
    <xf numFmtId="0" fontId="1" fillId="3" borderId="9" xfId="21" applyFont="1" applyFill="1" applyBorder="1" applyAlignment="1" applyProtection="1">
      <alignment horizontal="left"/>
      <protection locked="0"/>
    </xf>
    <xf numFmtId="0" fontId="1" fillId="7" borderId="19" xfId="21" applyFont="1" applyFill="1" applyBorder="1" applyAlignment="1" applyProtection="1">
      <alignment horizontal="center"/>
      <protection locked="0"/>
    </xf>
    <xf numFmtId="0" fontId="1" fillId="7" borderId="9" xfId="21" applyFont="1" applyFill="1" applyBorder="1" applyAlignment="1" applyProtection="1">
      <alignment horizontal="center"/>
      <protection locked="0"/>
    </xf>
    <xf numFmtId="0" fontId="0" fillId="7" borderId="0" xfId="21" applyNumberFormat="1" applyFont="1" applyFill="1" applyAlignment="1" applyProtection="1">
      <alignment horizontal="left" vertical="center" wrapText="1" indent="1"/>
      <protection locked="0"/>
    </xf>
    <xf numFmtId="3" fontId="1" fillId="7" borderId="0" xfId="24" applyNumberFormat="1" applyFont="1" applyFill="1" applyAlignment="1" applyProtection="1">
      <alignment horizontal="center" vertical="center" wrapText="1"/>
      <protection locked="0"/>
    </xf>
  </cellXfs>
  <cellStyles count="25">
    <cellStyle name="Besuchter Hyperlink" xfId="9" builtinId="9" customBuiltin="1"/>
    <cellStyle name="Comma 2" xfId="24" xr:uid="{F37442F1-97EE-41A3-BA7B-0189C0B9942E}"/>
    <cellStyle name="Currency 2" xfId="23" xr:uid="{F1F85EE1-F74E-4E5B-86C7-016A378B91EB}"/>
    <cellStyle name="Date" xfId="12" xr:uid="{00000000-0005-0000-0000-000002000000}"/>
    <cellStyle name="Eingabe" xfId="10" builtinId="20" customBuiltin="1"/>
    <cellStyle name="Erklärender Text" xfId="11" builtinId="53" customBuiltin="1"/>
    <cellStyle name="Heading 4 2" xfId="22" xr:uid="{F9D61E9E-7819-47EB-BF89-022104BDA679}"/>
    <cellStyle name="Komma" xfId="1" builtinId="3" customBuiltin="1"/>
    <cellStyle name="Left Border" xfId="14" xr:uid="{00000000-0005-0000-0000-00000B000000}"/>
    <cellStyle name="Link" xfId="4" builtinId="8" customBuiltin="1"/>
    <cellStyle name="Normal 2" xfId="19" xr:uid="{CC8CC12F-3FFD-440C-94B4-DC3C38CD7BA6}"/>
    <cellStyle name="Normal 3" xfId="20" xr:uid="{1699FA65-48BF-4525-90F5-F63FA4B9C1A2}"/>
    <cellStyle name="Normal 4" xfId="21" xr:uid="{CE4A838D-DE15-4225-BFAB-C4E7ACD1BE1A}"/>
    <cellStyle name="Per Day" xfId="17" xr:uid="{00000000-0005-0000-0000-00000D000000}"/>
    <cellStyle name="Per Mile" xfId="16" xr:uid="{00000000-0005-0000-0000-00000E000000}"/>
    <cellStyle name="Per Night" xfId="18" xr:uid="{00000000-0005-0000-0000-00000F000000}"/>
    <cellStyle name="Phone" xfId="13" xr:uid="{00000000-0005-0000-0000-000010000000}"/>
    <cellStyle name="Right Border" xfId="15" xr:uid="{00000000-0005-0000-0000-000011000000}"/>
    <cellStyle name="Standard" xfId="0" builtinId="0" customBuiltin="1"/>
    <cellStyle name="Überschrift" xfId="3" builtinId="15" customBuiltin="1"/>
    <cellStyle name="Überschrift 1" xfId="5" builtinId="16" customBuiltin="1"/>
    <cellStyle name="Überschrift 2" xfId="6" builtinId="17" customBuiltin="1"/>
    <cellStyle name="Überschrift 3" xfId="7" builtinId="18" customBuiltin="1"/>
    <cellStyle name="Überschrift 4" xfId="8" builtinId="19" customBuiltin="1"/>
    <cellStyle name="Währung" xfId="2" builtinId="4" customBuiltin="1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 &quot;CHF&quot;\ * #,##0.00_ ;_ &quot;CHF&quot;\ * \-#,##0.00_ ;_ &quot;CHF&quot;\ * &quot;-&quot;??_ ;_ @_ "/>
      <fill>
        <patternFill patternType="solid">
          <fgColor indexed="64"/>
          <bgColor rgb="FFFF7C8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 &quot;CHF&quot;\ * #,##0.00_ ;_ &quot;CHF&quot;\ * \-#,##0.00_ ;_ &quot;CHF&quot;\ * &quot;-&quot;??_ ;_ @_ "/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2" formatCode="_ [$€-2]\ * #,##0.00_ ;_ [$€-2]\ * \-#,##0.00_ ;_ [$€-2]\ * &quot;-&quot;??_ ;_ @_ "/>
      <fill>
        <patternFill patternType="solid">
          <fgColor indexed="64"/>
          <bgColor rgb="FFFF7C8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 &quot;CHF&quot;\ * #,##0.00_ ;_ &quot;CHF&quot;\ * \-#,##0.00_ ;_ &quot;CHF&quot;\ * &quot;-&quot;??_ ;_ @_ "/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rgb="FFFF7C8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rgb="FFFF7C8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3" formatCode="_ [$CHF-807]\ * #,##0.00_ ;_ [$CHF-807]\ * \-#,##0.00_ ;_ [$CHF-807]\ * &quot;-&quot;??_ ;_ @_ "/>
      <fill>
        <patternFill patternType="solid">
          <fgColor indexed="64"/>
          <bgColor rgb="FFFF7C8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3" formatCode="_ [$CHF-807]\ * #,##0.00_ ;_ [$CHF-807]\ * \-#,##0.00_ ;_ [$CHF-807]\ * &quot;-&quot;??_ ;_ @_ "/>
      <fill>
        <patternFill patternType="solid">
          <fgColor indexed="64"/>
          <bgColor rgb="FFF2F2F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3" formatCode="_ [$CHF-807]\ * #,##0.00_ ;_ [$CHF-807]\ * \-#,##0.00_ ;_ [$CHF-807]\ * &quot;-&quot;??_ ;_ @_ "/>
      <fill>
        <patternFill patternType="solid">
          <fgColor indexed="64"/>
          <bgColor rgb="FFFF7C8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3" formatCode="_ [$CHF-807]\ * #,##0.00_ ;_ [$CHF-807]\ * \-#,##0.00_ ;_ [$CHF-807]\ * &quot;-&quot;??_ ;_ @_ "/>
      <fill>
        <patternFill patternType="solid">
          <fgColor indexed="64"/>
          <bgColor rgb="FFF2F2F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3" formatCode="_ [$CHF-807]\ * #,##0.00_ ;_ [$CHF-807]\ * \-#,##0.00_ ;_ [$CHF-807]\ * &quot;-&quot;??_ ;_ @_ "/>
      <fill>
        <patternFill patternType="solid">
          <fgColor indexed="64"/>
          <bgColor rgb="FFFF7C8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3" formatCode="_ [$CHF-807]\ * #,##0.00_ ;_ [$CHF-807]\ * \-#,##0.00_ ;_ [$CHF-807]\ * &quot;-&quot;??_ ;_ @_ "/>
      <fill>
        <patternFill patternType="solid">
          <fgColor indexed="64"/>
          <bgColor rgb="FFF2F2F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3" formatCode="_ [$CHF-807]\ * #,##0.00_ ;_ [$CHF-807]\ * \-#,##0.00_ ;_ [$CHF-807]\ * &quot;-&quot;??_ ;_ @_ "/>
      <fill>
        <patternFill patternType="solid">
          <fgColor indexed="64"/>
          <bgColor rgb="FFFF7C8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3" formatCode="_ [$CHF-807]\ * #,##0.00_ ;_ [$CHF-807]\ * \-#,##0.00_ ;_ [$CHF-807]\ * &quot;-&quot;??_ ;_ @_ "/>
      <fill>
        <patternFill patternType="solid">
          <fgColor indexed="64"/>
          <bgColor rgb="FFF2F2F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3" formatCode="_ [$CHF-807]\ * #,##0.00_ ;_ [$CHF-807]\ * \-#,##0.00_ ;_ [$CHF-807]\ * &quot;-&quot;??_ ;_ @_ "/>
      <fill>
        <patternFill patternType="solid">
          <fgColor indexed="64"/>
          <bgColor rgb="FFFF7C8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3" formatCode="_ [$CHF-807]\ * #,##0.00_ ;_ [$CHF-807]\ * \-#,##0.00_ ;_ [$CHF-807]\ * &quot;-&quot;??_ ;_ @_ "/>
      <fill>
        <patternFill patternType="solid">
          <fgColor indexed="64"/>
          <bgColor rgb="FFF2F2F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3" formatCode="_ [$CHF-807]\ * #,##0.00_ ;_ [$CHF-807]\ * \-#,##0.00_ ;_ [$CHF-807]\ * &quot;-&quot;??_ ;_ @_ "/>
      <fill>
        <patternFill patternType="solid">
          <fgColor indexed="64"/>
          <bgColor rgb="FFFF7C8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/>
      </border>
      <protection locked="0" hidden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0" formatCode="General"/>
      <fill>
        <patternFill patternType="solid">
          <fgColor indexed="64"/>
          <bgColor rgb="FFF2F2F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3" formatCode="_ [$CHF-807]\ * #,##0.00_ ;_ [$CHF-807]\ * \-#,##0.00_ ;_ [$CHF-807]\ * &quot;-&quot;??_ ;_ @_ "/>
      <fill>
        <patternFill patternType="solid">
          <fgColor indexed="64"/>
          <bgColor rgb="FFFF7C8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/>
      </border>
      <protection locked="0" hidden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0" formatCode="General"/>
      <fill>
        <patternFill patternType="solid">
          <fgColor indexed="64"/>
          <bgColor rgb="FFF2F2F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3" formatCode="_ [$CHF-807]\ * #,##0.00_ ;_ [$CHF-807]\ * \-#,##0.00_ ;_ [$CHF-807]\ * &quot;-&quot;??_ ;_ @_ "/>
      <fill>
        <patternFill patternType="solid">
          <fgColor indexed="64"/>
          <bgColor rgb="FFFF7C8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/>
      </border>
      <protection locked="0" hidden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73" formatCode="_ [$CHF-807]\ * #,##0.00_ ;_ [$CHF-807]\ * \-#,##0.00_ ;_ [$CHF-807]\ * &quot;-&quot;??_ ;_ @_ "/>
      <fill>
        <patternFill patternType="solid">
          <fgColor indexed="64"/>
          <bgColor rgb="FFF2F2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 outline="0">
        <left/>
        <right/>
        <top style="thin">
          <color theme="5"/>
        </top>
        <bottom/>
      </border>
    </dxf>
    <dxf>
      <border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5"/>
          <bgColor rgb="FFBF1E2D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rgb="FFFF7C8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2" tint="-4.9989318521683403E-2"/>
        </patternFill>
      </fill>
      <alignment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rgb="FF990000"/>
        </patternFill>
      </fill>
    </dxf>
    <dxf>
      <font>
        <b/>
        <i val="0"/>
        <color theme="3"/>
      </font>
      <fill>
        <patternFill>
          <bgColor theme="0" tint="-0.14996795556505021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5"/>
          <bgColor theme="1" tint="0.499984740745262"/>
        </patternFill>
      </fill>
      <border>
        <top style="thick">
          <color theme="0"/>
        </top>
        <vertical style="thin">
          <color theme="2" tint="-0.24994659260841701"/>
        </vertical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34998626667073579"/>
        </horizontal>
      </border>
    </dxf>
    <dxf>
      <font>
        <b/>
        <i val="0"/>
        <color theme="3"/>
      </font>
      <fill>
        <patternFill>
          <bgColor theme="0" tint="-0.14996795556505021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5"/>
          <bgColor theme="1" tint="0.499984740745262"/>
        </patternFill>
      </fill>
      <border>
        <top style="thick">
          <color theme="0"/>
        </top>
        <vertical style="thin">
          <color theme="2" tint="-0.24994659260841701"/>
        </vertical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34998626667073579"/>
        </horizontal>
      </border>
    </dxf>
  </dxfs>
  <tableStyles count="3" defaultTableStyle="Expense Report" defaultPivotStyle="PivotStyleLight16">
    <tableStyle name="Expense Report" pivot="0" count="3" xr9:uid="{00000000-0011-0000-FFFF-FFFF00000000}">
      <tableStyleElement type="wholeTable" dxfId="38"/>
      <tableStyleElement type="headerRow" dxfId="37"/>
      <tableStyleElement type="totalRow" dxfId="36"/>
    </tableStyle>
    <tableStyle name="Expense Report 2" pivot="0" count="3" xr9:uid="{D1BFD6EA-F548-4618-BA65-24297A36C9E4}">
      <tableStyleElement type="wholeTable" dxfId="35"/>
      <tableStyleElement type="headerRow" dxfId="34"/>
      <tableStyleElement type="totalRow" dxfId="33"/>
    </tableStyle>
    <tableStyle name="Invisible" pivot="0" table="0" count="0" xr9:uid="{69035D45-E80A-4849-B2A3-4293B3E1A56E}"/>
  </tableStyles>
  <colors>
    <mruColors>
      <color rgb="FFBF1E2D"/>
      <color rgb="FFBF2D1E"/>
      <color rgb="FF990000"/>
      <color rgb="FF95002D"/>
      <color rgb="FFFF5B8C"/>
      <color rgb="FFB10035"/>
      <color rgb="FFC1EFFF"/>
      <color rgb="FF6DD9FF"/>
      <color rgb="FFFF7C80"/>
      <color rgb="FFC5A7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instellungen!A1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4.png"/><Relationship Id="rId4" Type="http://schemas.openxmlformats.org/officeDocument/2006/relationships/hyperlink" Target="https://www.exact-construct.ch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461962</xdr:colOff>
      <xdr:row>15</xdr:row>
      <xdr:rowOff>9525</xdr:rowOff>
    </xdr:from>
    <xdr:to>
      <xdr:col>12</xdr:col>
      <xdr:colOff>423862</xdr:colOff>
      <xdr:row>15</xdr:row>
      <xdr:rowOff>9526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34EA9C29-BAEC-40F0-A0B6-695E61DEC06B}"/>
            </a:ext>
          </a:extLst>
        </xdr:cNvPr>
        <xdr:cNvCxnSpPr>
          <a:stCxn id="20" idx="6"/>
          <a:endCxn id="21" idx="1"/>
        </xdr:cNvCxnSpPr>
      </xdr:nvCxnSpPr>
      <xdr:spPr>
        <a:xfrm>
          <a:off x="1092517" y="2800350"/>
          <a:ext cx="7334250" cy="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4</xdr:row>
      <xdr:rowOff>59055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32C5D0FE-FCF1-4206-9704-9B71DA544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80048" cy="1316355"/>
        </a:xfrm>
        <a:prstGeom prst="rect">
          <a:avLst/>
        </a:prstGeom>
      </xdr:spPr>
    </xdr:pic>
    <xdr:clientData/>
  </xdr:twoCellAnchor>
  <xdr:twoCellAnchor>
    <xdr:from>
      <xdr:col>0</xdr:col>
      <xdr:colOff>309562</xdr:colOff>
      <xdr:row>13</xdr:row>
      <xdr:rowOff>0</xdr:rowOff>
    </xdr:from>
    <xdr:to>
      <xdr:col>15</xdr:col>
      <xdr:colOff>138112</xdr:colOff>
      <xdr:row>13</xdr:row>
      <xdr:rowOff>0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FB6F0AC7-7210-4253-9668-6BCD255B3D3B}"/>
            </a:ext>
          </a:extLst>
        </xdr:cNvPr>
        <xdr:cNvGrpSpPr/>
      </xdr:nvGrpSpPr>
      <xdr:grpSpPr>
        <a:xfrm>
          <a:off x="309562" y="3095625"/>
          <a:ext cx="9525000" cy="0"/>
          <a:chOff x="309562" y="2886075"/>
          <a:chExt cx="9420225" cy="762000"/>
        </a:xfrm>
      </xdr:grpSpPr>
      <xdr:sp macro="" textlink="">
        <xdr:nvSpPr>
          <xdr:cNvPr id="20" name="Oval 19">
            <a:extLst>
              <a:ext uri="{FF2B5EF4-FFF2-40B4-BE49-F238E27FC236}">
                <a16:creationId xmlns:a16="http://schemas.microsoft.com/office/drawing/2014/main" id="{B13010F5-5250-465F-820F-0D70BD749091}"/>
              </a:ext>
            </a:extLst>
          </xdr:cNvPr>
          <xdr:cNvSpPr/>
        </xdr:nvSpPr>
        <xdr:spPr>
          <a:xfrm>
            <a:off x="309562" y="2886075"/>
            <a:ext cx="800019" cy="762000"/>
          </a:xfrm>
          <a:prstGeom prst="ellipse">
            <a:avLst/>
          </a:prstGeom>
          <a:ln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3600" b="1">
                <a:solidFill>
                  <a:schemeClr val="bg1"/>
                </a:solidFill>
                <a:latin typeface="Myriad Pro" pitchFamily="34" charset="0"/>
              </a:rPr>
              <a:t>2</a:t>
            </a:r>
            <a:endParaRPr lang="en-US" sz="1100" b="1">
              <a:solidFill>
                <a:schemeClr val="bg1"/>
              </a:solidFill>
              <a:latin typeface="Myriad Pro" pitchFamily="34" charset="0"/>
            </a:endParaRPr>
          </a:p>
        </xdr:txBody>
      </xdr:sp>
      <xdr:sp macro="" textlink="">
        <xdr:nvSpPr>
          <xdr:cNvPr id="21" name="main_shape_2">
            <a:extLst>
              <a:ext uri="{FF2B5EF4-FFF2-40B4-BE49-F238E27FC236}">
                <a16:creationId xmlns:a16="http://schemas.microsoft.com/office/drawing/2014/main" id="{C2EEF006-675F-47A1-A44B-523EB885E69B}"/>
              </a:ext>
            </a:extLst>
          </xdr:cNvPr>
          <xdr:cNvSpPr/>
        </xdr:nvSpPr>
        <xdr:spPr>
          <a:xfrm>
            <a:off x="8109748" y="3000377"/>
            <a:ext cx="1620039" cy="533398"/>
          </a:xfrm>
          <a:prstGeom prst="rect">
            <a:avLst/>
          </a:prstGeom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b="1">
                <a:effectLst/>
              </a:rPr>
              <a:t>Proceed</a:t>
            </a:r>
          </a:p>
        </xdr:txBody>
      </xdr:sp>
    </xdr:grpSp>
    <xdr:clientData/>
  </xdr:twoCellAnchor>
  <xdr:twoCellAnchor editAs="oneCell">
    <xdr:from>
      <xdr:col>0</xdr:col>
      <xdr:colOff>144781</xdr:colOff>
      <xdr:row>0</xdr:row>
      <xdr:rowOff>0</xdr:rowOff>
    </xdr:from>
    <xdr:to>
      <xdr:col>3</xdr:col>
      <xdr:colOff>929641</xdr:colOff>
      <xdr:row>4</xdr:row>
      <xdr:rowOff>60870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9687D712-4AB7-4A80-97E4-3E2A93074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781" y="0"/>
          <a:ext cx="2667000" cy="1388655"/>
        </a:xfrm>
        <a:prstGeom prst="rect">
          <a:avLst/>
        </a:prstGeom>
      </xdr:spPr>
    </xdr:pic>
    <xdr:clientData/>
  </xdr:twoCellAnchor>
  <xdr:twoCellAnchor editAs="oneCell">
    <xdr:from>
      <xdr:col>0</xdr:col>
      <xdr:colOff>369570</xdr:colOff>
      <xdr:row>7</xdr:row>
      <xdr:rowOff>152400</xdr:rowOff>
    </xdr:from>
    <xdr:to>
      <xdr:col>12</xdr:col>
      <xdr:colOff>17837</xdr:colOff>
      <xdr:row>11</xdr:row>
      <xdr:rowOff>53340</xdr:rowOff>
    </xdr:to>
    <xdr:grpSp>
      <xdr:nvGrpSpPr>
        <xdr:cNvPr id="22" name="grpStart1">
          <a:extLst>
            <a:ext uri="{FF2B5EF4-FFF2-40B4-BE49-F238E27FC236}">
              <a16:creationId xmlns:a16="http://schemas.microsoft.com/office/drawing/2014/main" id="{367CA915-C568-4440-AC90-22F1D53113FC}"/>
            </a:ext>
          </a:extLst>
        </xdr:cNvPr>
        <xdr:cNvGrpSpPr/>
      </xdr:nvGrpSpPr>
      <xdr:grpSpPr>
        <a:xfrm>
          <a:off x="369570" y="2038350"/>
          <a:ext cx="7411142" cy="729615"/>
          <a:chOff x="300990" y="1889760"/>
          <a:chExt cx="7618787" cy="731520"/>
        </a:xfrm>
        <a:solidFill>
          <a:srgbClr val="B20034"/>
        </a:solidFill>
      </xdr:grpSpPr>
      <xdr:sp macro="" textlink="">
        <xdr:nvSpPr>
          <xdr:cNvPr id="23" name="Oval 22">
            <a:extLst>
              <a:ext uri="{FF2B5EF4-FFF2-40B4-BE49-F238E27FC236}">
                <a16:creationId xmlns:a16="http://schemas.microsoft.com/office/drawing/2014/main" id="{A93B0EF2-2102-4938-BF05-C9598CAD5DB4}"/>
              </a:ext>
            </a:extLst>
          </xdr:cNvPr>
          <xdr:cNvSpPr/>
        </xdr:nvSpPr>
        <xdr:spPr>
          <a:xfrm>
            <a:off x="300990" y="1889760"/>
            <a:ext cx="781414" cy="731520"/>
          </a:xfrm>
          <a:prstGeom prst="ellipse">
            <a:avLst/>
          </a:prstGeom>
          <a:solidFill>
            <a:srgbClr val="BF1E2D"/>
          </a:solidFill>
          <a:ln>
            <a:solidFill>
              <a:srgbClr val="7B0025"/>
            </a:solidFill>
          </a:ln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3600" b="1">
                <a:solidFill>
                  <a:srgbClr val="FFFFFF"/>
                </a:solidFill>
                <a:latin typeface="Myriad Pro" pitchFamily="34" charset="0"/>
              </a:rPr>
              <a:t>1</a:t>
            </a:r>
            <a:endParaRPr lang="en-US" sz="1100" b="1">
              <a:solidFill>
                <a:srgbClr val="FFFFFF"/>
              </a:solidFill>
              <a:latin typeface="Myriad Pro" pitchFamily="34" charset="0"/>
            </a:endParaRPr>
          </a:p>
        </xdr:txBody>
      </xdr:sp>
      <xdr:cxnSp macro="">
        <xdr:nvCxnSpPr>
          <xdr:cNvPr id="26" name="Straight Connector 25">
            <a:extLst>
              <a:ext uri="{FF2B5EF4-FFF2-40B4-BE49-F238E27FC236}">
                <a16:creationId xmlns:a16="http://schemas.microsoft.com/office/drawing/2014/main" id="{1E08C2CF-7230-46C6-BD29-0DA0EA5889C5}"/>
              </a:ext>
            </a:extLst>
          </xdr:cNvPr>
          <xdr:cNvCxnSpPr/>
        </xdr:nvCxnSpPr>
        <xdr:spPr>
          <a:xfrm>
            <a:off x="1082404" y="2271903"/>
            <a:ext cx="6837373" cy="1"/>
          </a:xfrm>
          <a:prstGeom prst="line">
            <a:avLst/>
          </a:prstGeom>
          <a:grpFill/>
          <a:ln w="19050">
            <a:solidFill>
              <a:srgbClr val="7B0025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83820</xdr:colOff>
      <xdr:row>19</xdr:row>
      <xdr:rowOff>99060</xdr:rowOff>
    </xdr:from>
    <xdr:to>
      <xdr:col>14</xdr:col>
      <xdr:colOff>544830</xdr:colOff>
      <xdr:row>21</xdr:row>
      <xdr:rowOff>163830</xdr:rowOff>
    </xdr:to>
    <xdr:sp macro="" textlink="">
      <xdr:nvSpPr>
        <xdr:cNvPr id="35" name="btnSettings">
          <a:hlinkClick xmlns:r="http://schemas.openxmlformats.org/officeDocument/2006/relationships" r:id="rId3" tooltip="Einstellungen"/>
          <a:extLst>
            <a:ext uri="{FF2B5EF4-FFF2-40B4-BE49-F238E27FC236}">
              <a16:creationId xmlns:a16="http://schemas.microsoft.com/office/drawing/2014/main" id="{8B0CF866-CB25-4544-ABF6-D37BC7BDCCE5}"/>
            </a:ext>
          </a:extLst>
        </xdr:cNvPr>
        <xdr:cNvSpPr/>
      </xdr:nvSpPr>
      <xdr:spPr>
        <a:xfrm>
          <a:off x="9326880" y="3268980"/>
          <a:ext cx="461010" cy="438150"/>
        </a:xfrm>
        <a:prstGeom prst="ellipse">
          <a:avLst/>
        </a:prstGeom>
        <a:solidFill>
          <a:srgbClr val="BF1E2D"/>
        </a:soli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PH" sz="24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Webdings" pitchFamily="18" charset="2"/>
            </a:rPr>
            <a:t>@</a:t>
          </a:r>
        </a:p>
      </xdr:txBody>
    </xdr:sp>
    <xdr:clientData/>
  </xdr:twoCellAnchor>
  <xdr:twoCellAnchor editAs="oneCell">
    <xdr:from>
      <xdr:col>0</xdr:col>
      <xdr:colOff>144781</xdr:colOff>
      <xdr:row>0</xdr:row>
      <xdr:rowOff>0</xdr:rowOff>
    </xdr:from>
    <xdr:to>
      <xdr:col>3</xdr:col>
      <xdr:colOff>1083421</xdr:colOff>
      <xdr:row>3</xdr:row>
      <xdr:rowOff>263767</xdr:rowOff>
    </xdr:to>
    <xdr:pic>
      <xdr:nvPicPr>
        <xdr:cNvPr id="12" name="Picture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40187EC-67FB-4345-A8A9-5A3921B78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4781" y="0"/>
          <a:ext cx="2803635" cy="13077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46036</xdr:colOff>
      <xdr:row>0</xdr:row>
      <xdr:rowOff>136524</xdr:rowOff>
    </xdr:from>
    <xdr:to>
      <xdr:col>0</xdr:col>
      <xdr:colOff>542836</xdr:colOff>
      <xdr:row>3</xdr:row>
      <xdr:rowOff>48684</xdr:rowOff>
    </xdr:to>
    <xdr:sp macro="" textlink="">
      <xdr:nvSpPr>
        <xdr:cNvPr id="4" name="btnHome">
          <a:hlinkClick xmlns:r="http://schemas.openxmlformats.org/officeDocument/2006/relationships" r:id="rId1" tooltip="Startseite"/>
          <a:extLst>
            <a:ext uri="{FF2B5EF4-FFF2-40B4-BE49-F238E27FC236}">
              <a16:creationId xmlns:a16="http://schemas.microsoft.com/office/drawing/2014/main" id="{6B4B8A59-3C8B-44E4-8ABB-3FE1A094EB63}"/>
            </a:ext>
          </a:extLst>
        </xdr:cNvPr>
        <xdr:cNvSpPr/>
      </xdr:nvSpPr>
      <xdr:spPr>
        <a:xfrm>
          <a:off x="152716" y="136524"/>
          <a:ext cx="496800" cy="460800"/>
        </a:xfrm>
        <a:prstGeom prst="ellipse">
          <a:avLst/>
        </a:prstGeom>
        <a:solidFill>
          <a:srgbClr val="BF1E2D"/>
        </a:solidFill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PH" sz="1800" b="0">
              <a:latin typeface="Webdings" pitchFamily="18" charset="2"/>
            </a:rPr>
            <a:t>H</a:t>
          </a:r>
          <a:endParaRPr lang="en-PH" sz="2400" b="0">
            <a:latin typeface="Webdings" pitchFamily="18" charset="2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senabrechnung"/>
      <sheetName val="Sheet1"/>
      <sheetName val="Book1"/>
    </sheetNames>
    <sheetDataSet>
      <sheetData sheetId="0">
        <row r="5">
          <cell r="B5" t="str">
            <v>TELEPHONE</v>
          </cell>
          <cell r="E5" t="str">
            <v>NAME</v>
          </cell>
          <cell r="I5" t="str">
            <v>PURPOSE</v>
          </cell>
          <cell r="L5" t="str">
            <v>MILEAGE RATE</v>
          </cell>
        </row>
        <row r="26">
          <cell r="L26" t="str">
            <v>ADVANCES</v>
          </cell>
          <cell r="M26">
            <v>34</v>
          </cell>
        </row>
      </sheetData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31EEBA9-C78A-4D8F-AFC1-A02319F37C6C}" name="Expenses3" displayName="Expenses3" ref="B14:M26" totalsRowCount="1" headerRowDxfId="32" dataDxfId="31" totalsRowDxfId="30">
  <tableColumns count="12">
    <tableColumn id="1" xr3:uid="{57C9F03D-A86D-4ABF-AD37-6D3938B9078E}" name="0" totalsRowFunction="custom" dataDxfId="23" totalsRowDxfId="22" dataCellStyle="Date">
      <totalsRowFormula>Einstellungen!C39</totalsRowFormula>
    </tableColumn>
    <tableColumn id="2" xr3:uid="{377F8E17-DB06-4B01-99A5-4F4C35F7F929}" name="Column2" dataDxfId="21" totalsRowDxfId="20"/>
    <tableColumn id="3" xr3:uid="{BD356AE9-92CF-446E-9D95-3A5B19710307}" name="Column3" dataDxfId="19" totalsRowDxfId="18"/>
    <tableColumn id="4" xr3:uid="{B208B44B-9790-46C4-840B-FFB60EF80A29}" name="Column4" totalsRowFunction="sum" dataDxfId="17" totalsRowDxfId="16"/>
    <tableColumn id="5" xr3:uid="{B4AA4481-B8ED-4580-981B-034926403D0D}" name="Column5" totalsRowFunction="sum" dataDxfId="15" totalsRowDxfId="14"/>
    <tableColumn id="8" xr3:uid="{750B95E5-FA9F-469A-8ECE-4D9AFBEFBAE6}" name="Column6" totalsRowFunction="sum" dataDxfId="13" totalsRowDxfId="12"/>
    <tableColumn id="9" xr3:uid="{AF3468A0-1117-4C74-8C75-71A452F4A219}" name="Column7" dataDxfId="11" totalsRowDxfId="10"/>
    <tableColumn id="10" xr3:uid="{D576E12C-4191-4186-A9DA-5495F0D60CFC}" name="Column8" totalsRowFunction="sum" dataDxfId="9" totalsRowDxfId="8"/>
    <tableColumn id="6" xr3:uid="{A0604380-ADB3-4E72-AE18-B941F843CFA6}" name="Column9" dataDxfId="7" totalsRowDxfId="6"/>
    <tableColumn id="7" xr3:uid="{46E582B8-3AD5-4BA6-AA09-187C3EF76B12}" name="Column10" dataDxfId="5" totalsRowDxfId="4"/>
    <tableColumn id="12" xr3:uid="{FA9D2DB5-97F8-4ABC-9C15-EFBE24914534}" name="Column11" dataDxfId="3" totalsRowDxfId="2">
      <calculatedColumnFormula>IF(COUNTA(Expenses3[[#This Row],[Column9]:[Column10]])=2,(Expenses3[[#This Row],[Column10]]-Expenses3[[#This Row],[Column9]])*MileageRate,"")</calculatedColumnFormula>
    </tableColumn>
    <tableColumn id="11" xr3:uid="{286572CB-A1AB-4211-9ED0-FCB95283EC0E}" name="Column12" totalsRowFunction="sum" dataDxfId="1" totalsRowDxfId="0">
      <calculatedColumnFormula>IF(COUNTA(Expenses3[[#This Row],[0]:[Column10]])=0,"",SUM(Expenses3[[#This Row],[Column4]:[Column5]],Expenses3[[#This Row],[Column6]:[Column8]],((Expenses3[[#This Row],[Column10]]-Expenses3[[#This Row],[Column9]])*(MileageRate))))</calculatedColumnFormula>
    </tableColumn>
  </tableColumns>
  <tableStyleInfo name="Expense Report" showFirstColumn="0" showLastColumn="0" showRowStripes="1" showColumnStripes="0"/>
  <extLst>
    <ext xmlns:x14="http://schemas.microsoft.com/office/spreadsheetml/2009/9/main" uri="{504A1905-F514-4f6f-8877-14C23A59335A}">
      <x14:table altTextSummary="Enter travel details, such as Date, different expenses, and Odometer Start &amp; End readings in this table. Mileage Total and Total expenses are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BEF07AA-75DC-415E-A9EA-96A58C586347}" name="tblTranslationText" displayName="tblTranslationText" ref="C5:E43" totalsRowShown="0" headerRowDxfId="29" dataDxfId="28" tableBorderDxfId="27">
  <tableColumns count="3">
    <tableColumn id="1" xr3:uid="{AD31C353-22D6-419F-A113-E753EAFDC91C}" name="TRANSLATION" dataDxfId="26">
      <calculatedColumnFormula>IF(Startseite!$N$4="ENGLISH",tblTranslationText[[#This Row],[ENGLISH]],tblTranslationText[[#This Row],[DEUTSCH]])</calculatedColumnFormula>
    </tableColumn>
    <tableColumn id="2" xr3:uid="{9F3F92D0-4126-4F10-9F60-44DCD9648E70}" name="ENGLISH" dataDxfId="25"/>
    <tableColumn id="3" xr3:uid="{DB663FD2-67FA-4027-AE30-18904E60715B}" name="DEUTSCH" dataDxfId="24"/>
  </tableColumns>
  <tableStyleInfo name="TableStyleLight10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ho">
  <a:themeElements>
    <a:clrScheme name="Expense Report">
      <a:dk1>
        <a:srgbClr val="000000"/>
      </a:dk1>
      <a:lt1>
        <a:srgbClr val="FFFFFF"/>
      </a:lt1>
      <a:dk2>
        <a:srgbClr val="2E2224"/>
      </a:dk2>
      <a:lt2>
        <a:srgbClr val="FFFFFF"/>
      </a:lt2>
      <a:accent1>
        <a:srgbClr val="664B42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090D4-2907-4009-9E84-3298154241B5}">
  <sheetPr codeName="Sheet2"/>
  <dimension ref="A1:Q36"/>
  <sheetViews>
    <sheetView tabSelected="1" zoomScaleNormal="100" workbookViewId="0">
      <selection activeCell="M4" sqref="L4:M4"/>
    </sheetView>
  </sheetViews>
  <sheetFormatPr baseColWidth="10" defaultColWidth="0" defaultRowHeight="15" zeroHeight="1"/>
  <cols>
    <col min="1" max="3" width="9.140625" style="1" customWidth="1"/>
    <col min="4" max="4" width="15.85546875" style="1" customWidth="1"/>
    <col min="5" max="12" width="9.140625" style="1" customWidth="1"/>
    <col min="13" max="13" width="9.5703125" style="25" customWidth="1"/>
    <col min="14" max="14" width="10.28515625" style="25" customWidth="1"/>
    <col min="15" max="15" width="9.140625" style="25" customWidth="1"/>
    <col min="16" max="16" width="7.140625" style="25" customWidth="1"/>
    <col min="17" max="17" width="4.7109375" style="25" customWidth="1"/>
    <col min="18" max="16384" width="9.140625" style="1" hidden="1"/>
  </cols>
  <sheetData>
    <row r="1" spans="1:17" ht="29.45" customHeight="1">
      <c r="A1" s="2"/>
      <c r="B1" s="2"/>
      <c r="C1" s="2"/>
      <c r="D1" s="2"/>
      <c r="E1" s="60" t="str">
        <f>Einstellungen!C6</f>
        <v>Spesenformular</v>
      </c>
      <c r="F1" s="60"/>
      <c r="G1" s="60"/>
      <c r="H1" s="60"/>
      <c r="I1" s="60"/>
      <c r="J1" s="60"/>
      <c r="K1" s="60"/>
      <c r="L1" s="60"/>
      <c r="M1" s="24"/>
      <c r="N1" s="24"/>
      <c r="O1" s="24"/>
      <c r="P1" s="24"/>
      <c r="Q1" s="24"/>
    </row>
    <row r="2" spans="1:17" ht="25.15" customHeight="1">
      <c r="A2" s="2"/>
      <c r="B2" s="2"/>
      <c r="C2" s="2"/>
      <c r="D2" s="2"/>
      <c r="E2" s="60"/>
      <c r="F2" s="60"/>
      <c r="G2" s="60"/>
      <c r="H2" s="60"/>
      <c r="I2" s="60"/>
      <c r="J2" s="60"/>
      <c r="K2" s="60"/>
      <c r="L2" s="60"/>
      <c r="M2" s="26"/>
      <c r="N2" s="24"/>
      <c r="O2" s="24"/>
      <c r="P2" s="24"/>
      <c r="Q2" s="24"/>
    </row>
    <row r="3" spans="1:17" ht="27.6" customHeight="1">
      <c r="A3" s="2"/>
      <c r="B3" s="2"/>
      <c r="C3" s="2"/>
      <c r="D3" s="2"/>
      <c r="E3" s="60"/>
      <c r="F3" s="60"/>
      <c r="G3" s="60"/>
      <c r="H3" s="60"/>
      <c r="I3" s="60"/>
      <c r="J3" s="60"/>
      <c r="K3" s="60"/>
      <c r="L3" s="60"/>
      <c r="M3" s="26"/>
      <c r="N3" s="61" t="str">
        <f>Einstellungen!C10</f>
        <v xml:space="preserve">Sprache: </v>
      </c>
      <c r="O3" s="61"/>
      <c r="P3" s="24"/>
      <c r="Q3" s="24"/>
    </row>
    <row r="4" spans="1:17" ht="21.6" customHeight="1">
      <c r="A4" s="2"/>
      <c r="B4" s="2"/>
      <c r="C4" s="2"/>
      <c r="D4" s="2"/>
      <c r="E4" s="3"/>
      <c r="F4" s="5"/>
      <c r="G4" s="5"/>
      <c r="H4" s="5"/>
      <c r="I4" s="5"/>
      <c r="J4" s="5"/>
      <c r="K4" s="5"/>
      <c r="L4" s="5"/>
      <c r="M4" s="26"/>
      <c r="N4" s="62" t="s">
        <v>27</v>
      </c>
      <c r="O4" s="62"/>
      <c r="P4" s="24"/>
      <c r="Q4" s="24"/>
    </row>
    <row r="5" spans="1:17" ht="15.7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7"/>
      <c r="N5" s="27"/>
      <c r="O5" s="27"/>
      <c r="P5" s="27"/>
      <c r="Q5" s="24"/>
    </row>
    <row r="6" spans="1:17" ht="15.75" thickTop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4"/>
      <c r="N6" s="24"/>
      <c r="O6" s="24"/>
      <c r="P6" s="24"/>
      <c r="Q6" s="24"/>
    </row>
    <row r="7" spans="1:17">
      <c r="A7" s="2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>
      <c r="A8" s="2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4.45" customHeight="1">
      <c r="A9" s="2"/>
      <c r="B9" s="24"/>
      <c r="C9" s="63" t="str">
        <f>Einstellungen!C7</f>
        <v>Vorlage für Spesenformular</v>
      </c>
      <c r="D9" s="63"/>
      <c r="E9" s="63"/>
      <c r="F9" s="63"/>
      <c r="G9" s="63"/>
      <c r="H9" s="63"/>
      <c r="I9" s="63"/>
      <c r="J9" s="63"/>
      <c r="K9" s="63"/>
      <c r="L9" s="63"/>
      <c r="M9" s="65" t="str">
        <f>Einstellungen!C11</f>
        <v>Öffnen</v>
      </c>
      <c r="N9" s="65"/>
      <c r="O9" s="65"/>
      <c r="P9" s="24"/>
      <c r="Q9" s="24"/>
    </row>
    <row r="10" spans="1:17" ht="21.6" customHeight="1">
      <c r="A10" s="2"/>
      <c r="B10" s="24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5"/>
      <c r="N10" s="65"/>
      <c r="O10" s="65"/>
      <c r="P10" s="24"/>
      <c r="Q10" s="24"/>
    </row>
    <row r="11" spans="1:17">
      <c r="A11" s="2"/>
      <c r="B11" s="24"/>
      <c r="C11" s="59" t="str">
        <f>Einstellungen!C8</f>
        <v xml:space="preserve">Eine Vorlage, mit welcher Sie Ihre Spesen erfassen können. </v>
      </c>
      <c r="D11" s="59"/>
      <c r="E11" s="59"/>
      <c r="F11" s="59"/>
      <c r="G11" s="59"/>
      <c r="H11" s="59"/>
      <c r="I11" s="59"/>
      <c r="J11" s="59"/>
      <c r="K11" s="59"/>
      <c r="L11" s="59"/>
      <c r="M11" s="65"/>
      <c r="N11" s="65"/>
      <c r="O11" s="65"/>
      <c r="P11" s="24"/>
      <c r="Q11" s="24"/>
    </row>
    <row r="12" spans="1:17">
      <c r="A12" s="2"/>
      <c r="B12" s="24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24"/>
      <c r="N12" s="24"/>
      <c r="O12" s="24"/>
      <c r="P12" s="24"/>
      <c r="Q12" s="24"/>
    </row>
    <row r="13" spans="1:17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4"/>
      <c r="N13" s="24"/>
      <c r="O13" s="24"/>
      <c r="P13" s="24"/>
      <c r="Q13" s="24"/>
    </row>
    <row r="14" spans="1:17" hidden="1">
      <c r="A14" s="2"/>
      <c r="B14" s="2"/>
      <c r="C14" s="64" t="s">
        <v>24</v>
      </c>
      <c r="D14" s="64"/>
      <c r="E14" s="64"/>
      <c r="F14" s="64"/>
      <c r="G14" s="64"/>
      <c r="H14" s="64"/>
      <c r="I14" s="64"/>
      <c r="J14" s="64"/>
      <c r="K14" s="64"/>
      <c r="L14" s="64"/>
      <c r="M14" s="24"/>
      <c r="N14" s="24"/>
      <c r="O14" s="24"/>
      <c r="P14" s="24"/>
      <c r="Q14" s="24"/>
    </row>
    <row r="15" spans="1:17" hidden="1">
      <c r="A15" s="2"/>
      <c r="B15" s="2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24"/>
      <c r="N15" s="24"/>
      <c r="O15" s="24"/>
      <c r="P15" s="24"/>
      <c r="Q15" s="24"/>
    </row>
    <row r="16" spans="1:17" hidden="1">
      <c r="A16" s="2"/>
      <c r="B16" s="2"/>
      <c r="C16" s="59" t="s">
        <v>25</v>
      </c>
      <c r="D16" s="59"/>
      <c r="E16" s="59"/>
      <c r="F16" s="59"/>
      <c r="G16" s="59"/>
      <c r="H16" s="59"/>
      <c r="I16" s="59"/>
      <c r="J16" s="59"/>
      <c r="K16" s="59"/>
      <c r="L16" s="59"/>
      <c r="M16" s="24"/>
      <c r="N16" s="24"/>
      <c r="O16" s="24"/>
      <c r="P16" s="24"/>
      <c r="Q16" s="24"/>
    </row>
    <row r="17" spans="1:17" hidden="1">
      <c r="A17" s="2"/>
      <c r="B17" s="2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24"/>
      <c r="N17" s="24"/>
      <c r="O17" s="24"/>
      <c r="P17" s="24"/>
      <c r="Q17" s="24"/>
    </row>
    <row r="18" spans="1:17" hidden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4"/>
      <c r="N18" s="24"/>
      <c r="O18" s="24"/>
      <c r="P18" s="24"/>
      <c r="Q18" s="24"/>
    </row>
    <row r="19" spans="1:17" ht="15.75" thickBo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27"/>
      <c r="N19" s="27"/>
      <c r="O19" s="27"/>
      <c r="P19" s="27"/>
      <c r="Q19" s="24"/>
    </row>
    <row r="20" spans="1:17" ht="15.75" thickTop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4"/>
      <c r="N20" s="24"/>
      <c r="O20" s="24"/>
      <c r="P20" s="24"/>
      <c r="Q20" s="24"/>
    </row>
    <row r="21" spans="1:17">
      <c r="A21" s="2"/>
      <c r="B21" s="2" t="s">
        <v>26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4"/>
      <c r="N21" s="24"/>
      <c r="O21" s="24"/>
      <c r="P21" s="24"/>
      <c r="Q21" s="24"/>
    </row>
    <row r="22" spans="1:17" ht="22.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4"/>
      <c r="N22" s="24"/>
      <c r="O22" s="24"/>
      <c r="P22" s="24"/>
      <c r="Q22" s="24"/>
    </row>
    <row r="23" spans="1:17" hidden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4"/>
      <c r="N23" s="24"/>
      <c r="O23" s="24"/>
      <c r="P23" s="24"/>
      <c r="Q23" s="24"/>
    </row>
    <row r="24" spans="1:17" hidden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4"/>
      <c r="N24" s="24"/>
      <c r="O24" s="24"/>
      <c r="P24" s="24"/>
      <c r="Q24" s="24"/>
    </row>
    <row r="25" spans="1:17" hidden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4"/>
      <c r="N25" s="24"/>
      <c r="O25" s="24"/>
      <c r="P25" s="24"/>
      <c r="Q25" s="24"/>
    </row>
    <row r="26" spans="1:17" hidden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4"/>
      <c r="N26" s="24"/>
      <c r="O26" s="24"/>
      <c r="P26" s="24"/>
      <c r="Q26" s="24"/>
    </row>
    <row r="27" spans="1:17" hidden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4"/>
      <c r="N27" s="24"/>
      <c r="O27" s="24"/>
      <c r="P27" s="24"/>
      <c r="Q27" s="24"/>
    </row>
    <row r="28" spans="1:17" hidden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4"/>
      <c r="N28" s="24"/>
      <c r="O28" s="24"/>
      <c r="P28" s="24"/>
      <c r="Q28" s="24"/>
    </row>
    <row r="29" spans="1:17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4"/>
      <c r="N29" s="24"/>
      <c r="O29" s="24"/>
      <c r="P29" s="24"/>
      <c r="Q29" s="24"/>
    </row>
    <row r="30" spans="1:17" hidden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4"/>
      <c r="N30" s="24"/>
      <c r="O30" s="24"/>
      <c r="P30" s="24"/>
      <c r="Q30" s="24"/>
    </row>
    <row r="31" spans="1:17" hidden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4"/>
      <c r="N31" s="24"/>
      <c r="O31" s="24"/>
      <c r="P31" s="24"/>
      <c r="Q31" s="24"/>
    </row>
    <row r="32" spans="1:17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4"/>
      <c r="N32" s="24"/>
      <c r="O32" s="24"/>
      <c r="P32" s="24"/>
      <c r="Q32" s="24"/>
    </row>
    <row r="33" spans="1:17" hidden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4"/>
      <c r="N33" s="24"/>
      <c r="O33" s="24"/>
      <c r="P33" s="24"/>
      <c r="Q33" s="24"/>
    </row>
    <row r="34" spans="1:17" hidden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4"/>
      <c r="N34" s="24"/>
      <c r="O34" s="24"/>
      <c r="P34" s="24"/>
      <c r="Q34" s="24"/>
    </row>
    <row r="35" spans="1:17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4"/>
      <c r="N35" s="24"/>
      <c r="O35" s="24"/>
      <c r="P35" s="24"/>
      <c r="Q35" s="24"/>
    </row>
    <row r="36" spans="1:17" hidden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4"/>
      <c r="N36" s="24"/>
      <c r="O36" s="24"/>
      <c r="P36" s="24"/>
      <c r="Q36" s="24"/>
    </row>
  </sheetData>
  <sheetProtection selectLockedCells="1"/>
  <mergeCells count="8">
    <mergeCell ref="C16:L17"/>
    <mergeCell ref="E1:L3"/>
    <mergeCell ref="N3:O3"/>
    <mergeCell ref="N4:O4"/>
    <mergeCell ref="C9:L10"/>
    <mergeCell ref="C11:L12"/>
    <mergeCell ref="C14:L15"/>
    <mergeCell ref="M9:O11"/>
  </mergeCells>
  <dataValidations count="1">
    <dataValidation type="list" showInputMessage="1" showErrorMessage="1" sqref="N4:O4" xr:uid="{29C9099E-DF37-4A2D-A649-7DF5E859AD12}">
      <formula1>"ENGLISH,DEUTSCH"</formula1>
    </dataValidation>
  </dataValidations>
  <hyperlinks>
    <hyperlink ref="M9:O11" location="Spesenabrechnung!A1" tooltip="Go" display="Spesenabrechnung!A1" xr:uid="{BFEED5DB-7211-4E49-91BE-029063A3A41F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1FFD9-1739-4D0D-A221-C81C1A2C35A6}">
  <sheetPr codeName="Sheet1">
    <tabColor rgb="FFBF1E2D"/>
  </sheetPr>
  <dimension ref="A1:P36"/>
  <sheetViews>
    <sheetView view="pageBreakPreview" zoomScale="80" zoomScaleNormal="50" zoomScaleSheetLayoutView="80" workbookViewId="0">
      <selection activeCell="B26" sqref="B26"/>
    </sheetView>
  </sheetViews>
  <sheetFormatPr baseColWidth="10" defaultColWidth="0" defaultRowHeight="15" zeroHeight="1"/>
  <cols>
    <col min="1" max="1" width="2.5703125" style="30" customWidth="1"/>
    <col min="2" max="2" width="19.140625" style="31" customWidth="1"/>
    <col min="3" max="3" width="19.7109375" style="31" customWidth="1"/>
    <col min="4" max="4" width="34.28515625" style="31" customWidth="1"/>
    <col min="5" max="5" width="20.5703125" style="31" customWidth="1"/>
    <col min="6" max="6" width="19.42578125" style="31" customWidth="1"/>
    <col min="7" max="7" width="18.28515625" style="31" customWidth="1"/>
    <col min="8" max="8" width="12.7109375" style="31" customWidth="1"/>
    <col min="9" max="9" width="17.28515625" style="31" customWidth="1"/>
    <col min="10" max="10" width="21.28515625" style="31" customWidth="1"/>
    <col min="11" max="11" width="20.28515625" style="31" customWidth="1"/>
    <col min="12" max="12" width="22.28515625" style="31" customWidth="1"/>
    <col min="13" max="13" width="14.140625" style="31" customWidth="1"/>
    <col min="14" max="14" width="14.7109375" style="30" customWidth="1"/>
    <col min="15" max="15" width="8.85546875" style="30" customWidth="1"/>
    <col min="16" max="16" width="1.5703125" style="30" customWidth="1"/>
    <col min="17" max="16384" width="8.85546875" style="30" hidden="1"/>
  </cols>
  <sheetData>
    <row r="1" spans="1:16" s="31" customFormat="1" ht="64.150000000000006" customHeight="1">
      <c r="A1" s="30"/>
      <c r="B1" s="67" t="str">
        <f>Einstellungen!C9</f>
        <v>Spesenabrechnung</v>
      </c>
      <c r="C1" s="67"/>
      <c r="D1" s="67"/>
      <c r="E1" s="67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31" customFormat="1" ht="19.149999999999999" customHeight="1">
      <c r="A2" s="30"/>
      <c r="B2" s="22" t="str">
        <f>Einstellungen!C41</f>
        <v>NAME DER FIRMA</v>
      </c>
      <c r="C2" s="71"/>
      <c r="D2" s="71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31" customFormat="1" ht="7.9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s="31" customFormat="1" ht="18.600000000000001" customHeight="1">
      <c r="A4" s="30"/>
      <c r="B4" s="23"/>
      <c r="C4" s="72"/>
      <c r="D4" s="72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s="31" customFormat="1" ht="24" customHeight="1">
      <c r="A5" s="30"/>
      <c r="B5" s="32"/>
      <c r="C5" s="32"/>
      <c r="D5" s="32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s="31" customFormat="1">
      <c r="A6" s="30"/>
      <c r="B6" s="33" t="str">
        <f>Einstellungen!C12</f>
        <v>TELEFON</v>
      </c>
      <c r="C6" s="68"/>
      <c r="D6" s="69"/>
      <c r="E6" s="33" t="str">
        <f>Einstellungen!C13</f>
        <v>NAME</v>
      </c>
      <c r="F6" s="70"/>
      <c r="G6" s="70"/>
      <c r="H6" s="30"/>
      <c r="I6" s="33" t="str">
        <f>Einstellungen!C18</f>
        <v>STARTDATUM</v>
      </c>
      <c r="J6" s="73"/>
      <c r="K6" s="74"/>
      <c r="L6" s="34" t="str">
        <f>Einstellungen!C22</f>
        <v>CHF PRO KM</v>
      </c>
      <c r="M6" s="70">
        <v>0.4</v>
      </c>
      <c r="N6" s="70"/>
      <c r="O6" s="35"/>
      <c r="P6" s="30"/>
    </row>
    <row r="7" spans="1:16" s="31" customFormat="1">
      <c r="A7" s="30"/>
      <c r="B7" s="33" t="s">
        <v>21</v>
      </c>
      <c r="C7" s="78"/>
      <c r="D7" s="79"/>
      <c r="E7" s="33" t="str">
        <f>Einstellungen!C14</f>
        <v>ABTEILUNG</v>
      </c>
      <c r="F7" s="68"/>
      <c r="G7" s="68"/>
      <c r="H7" s="30"/>
      <c r="I7" s="33" t="str">
        <f>Einstellungen!C19</f>
        <v>ENDDATUM</v>
      </c>
      <c r="J7" s="81"/>
      <c r="K7" s="82"/>
      <c r="L7" s="32"/>
      <c r="M7" s="75"/>
      <c r="N7" s="75"/>
      <c r="O7" s="30"/>
      <c r="P7" s="30"/>
    </row>
    <row r="8" spans="1:16" s="31" customFormat="1">
      <c r="A8" s="30"/>
      <c r="B8" s="32"/>
      <c r="C8" s="32"/>
      <c r="D8" s="32"/>
      <c r="E8" s="36" t="str">
        <f>Einstellungen!C15</f>
        <v>POSITION</v>
      </c>
      <c r="F8" s="68"/>
      <c r="G8" s="68"/>
      <c r="H8" s="30"/>
      <c r="I8" s="32"/>
      <c r="J8" s="37"/>
      <c r="K8" s="38"/>
      <c r="L8" s="32"/>
      <c r="M8" s="75"/>
      <c r="N8" s="75"/>
      <c r="O8" s="30"/>
      <c r="P8" s="30"/>
    </row>
    <row r="9" spans="1:16" s="31" customFormat="1">
      <c r="A9" s="30"/>
      <c r="B9" s="39"/>
      <c r="C9" s="72"/>
      <c r="D9" s="72"/>
      <c r="E9" s="32"/>
      <c r="F9" s="77"/>
      <c r="G9" s="77"/>
      <c r="H9" s="30"/>
      <c r="I9" s="32"/>
      <c r="J9" s="76"/>
      <c r="K9" s="76"/>
      <c r="L9" s="40"/>
      <c r="M9" s="75"/>
      <c r="N9" s="80"/>
      <c r="O9" s="30"/>
      <c r="P9" s="30"/>
    </row>
    <row r="10" spans="1:16" s="31" customFormat="1">
      <c r="A10" s="30"/>
      <c r="B10" s="30"/>
      <c r="C10" s="30"/>
      <c r="D10" s="30"/>
      <c r="E10" s="32"/>
      <c r="F10" s="32"/>
      <c r="G10" s="30"/>
      <c r="H10" s="30"/>
      <c r="J10" s="30"/>
      <c r="K10" s="30"/>
      <c r="L10" s="32"/>
      <c r="M10" s="77"/>
      <c r="N10" s="77"/>
      <c r="O10" s="30"/>
      <c r="P10" s="30"/>
    </row>
    <row r="11" spans="1:16" s="31" customForma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s="31" customForma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s="42" customFormat="1" ht="36" customHeight="1">
      <c r="A13" s="41"/>
      <c r="B13" s="28" t="str">
        <f>Einstellungen!C27</f>
        <v xml:space="preserve">
DATUM</v>
      </c>
      <c r="C13" s="29" t="str">
        <f>Einstellungen!C28</f>
        <v>KONTO</v>
      </c>
      <c r="D13" s="29" t="str">
        <f>Einstellungen!C29</f>
        <v>BESCHRIEB</v>
      </c>
      <c r="E13" s="29" t="str">
        <f>Einstellungen!C30</f>
        <v>HOTEL</v>
      </c>
      <c r="F13" s="29" t="str">
        <f>Einstellungen!C31</f>
        <v>TRANSPORT</v>
      </c>
      <c r="G13" s="29" t="str">
        <f>Einstellungen!C32</f>
        <v>MAHLZEITEN</v>
      </c>
      <c r="H13" s="29" t="str">
        <f>Einstellungen!C33</f>
        <v>TELEFON</v>
      </c>
      <c r="I13" s="29" t="str">
        <f>Einstellungen!C34</f>
        <v>VERSCHIEDENES</v>
      </c>
      <c r="J13" s="29" t="str">
        <f>Einstellungen!C35</f>
        <v>KILOMETERZÄHLER STARTEN</v>
      </c>
      <c r="K13" s="29" t="str">
        <f>Einstellungen!C36</f>
        <v>KILOMETERZÄHLER ENDE</v>
      </c>
      <c r="L13" s="29" t="str">
        <f>Einstellungen!C37</f>
        <v>KILOMETERSTAND GESAMT</v>
      </c>
      <c r="M13" s="29" t="str">
        <f>Einstellungen!C38</f>
        <v>GESAMT</v>
      </c>
    </row>
    <row r="14" spans="1:16" s="42" customFormat="1" ht="30" hidden="1" customHeight="1">
      <c r="A14" s="41"/>
      <c r="B14" s="43" t="s">
        <v>65</v>
      </c>
      <c r="C14" s="43" t="s">
        <v>66</v>
      </c>
      <c r="D14" s="43" t="s">
        <v>67</v>
      </c>
      <c r="E14" s="43" t="s">
        <v>68</v>
      </c>
      <c r="F14" s="43" t="s">
        <v>69</v>
      </c>
      <c r="G14" s="43" t="s">
        <v>70</v>
      </c>
      <c r="H14" s="43" t="s">
        <v>71</v>
      </c>
      <c r="I14" s="43" t="s">
        <v>72</v>
      </c>
      <c r="J14" s="44" t="s">
        <v>73</v>
      </c>
      <c r="K14" s="44" t="s">
        <v>74</v>
      </c>
      <c r="L14" s="44" t="s">
        <v>75</v>
      </c>
      <c r="M14" s="43" t="s">
        <v>76</v>
      </c>
    </row>
    <row r="15" spans="1:16" s="42" customFormat="1" ht="30" customHeight="1">
      <c r="A15" s="41"/>
      <c r="B15" s="50"/>
      <c r="C15" s="56"/>
      <c r="D15" s="83"/>
      <c r="E15" s="57">
        <v>0</v>
      </c>
      <c r="F15" s="45">
        <v>0</v>
      </c>
      <c r="G15" s="45">
        <v>0</v>
      </c>
      <c r="H15" s="45">
        <v>0</v>
      </c>
      <c r="I15" s="45">
        <v>0</v>
      </c>
      <c r="J15" s="84">
        <v>0</v>
      </c>
      <c r="K15" s="84">
        <v>0</v>
      </c>
      <c r="L15" s="46">
        <f>IF(COUNTA(Expenses3[[#This Row],[Column9]:[Column10]])=2,(Expenses3[[#This Row],[Column10]]-Expenses3[[#This Row],[Column9]])*MileageRate,"")</f>
        <v>0</v>
      </c>
      <c r="M15" s="46">
        <f>IF(COUNTA(Expenses3[[#This Row],[0]:[Column10]])=0,"",SUM(Expenses3[[#This Row],[Column4]:[Column5]],Expenses3[[#This Row],[Column6]:[Column8]],((Expenses3[[#This Row],[Column10]]-Expenses3[[#This Row],[Column9]])*(MileageRate))))</f>
        <v>0</v>
      </c>
    </row>
    <row r="16" spans="1:16" s="42" customFormat="1" ht="30" customHeight="1">
      <c r="A16" s="41"/>
      <c r="B16" s="50"/>
      <c r="C16" s="56"/>
      <c r="D16" s="56"/>
      <c r="E16" s="57">
        <v>0</v>
      </c>
      <c r="F16" s="45">
        <v>0</v>
      </c>
      <c r="G16" s="45">
        <v>0</v>
      </c>
      <c r="H16" s="45">
        <v>0</v>
      </c>
      <c r="I16" s="45">
        <v>0</v>
      </c>
      <c r="J16" s="84">
        <v>0</v>
      </c>
      <c r="K16" s="84">
        <v>0</v>
      </c>
      <c r="L16" s="46">
        <f>IF(COUNTA(Expenses3[[#This Row],[Column9]:[Column10]])=2,(Expenses3[[#This Row],[Column10]]-Expenses3[[#This Row],[Column9]])*MileageRate,"")</f>
        <v>0</v>
      </c>
      <c r="M16" s="46">
        <f>IF(COUNTA(Expenses3[[#This Row],[0]:[Column10]])=0,"",SUM(Expenses3[[#This Row],[Column4]:[Column5]],Expenses3[[#This Row],[Column6]:[Column8]],((Expenses3[[#This Row],[Column10]]-Expenses3[[#This Row],[Column9]])*(MileageRate))))</f>
        <v>0</v>
      </c>
      <c r="O16" s="42" t="s">
        <v>77</v>
      </c>
    </row>
    <row r="17" spans="1:13" s="42" customFormat="1" ht="30" customHeight="1">
      <c r="A17" s="41"/>
      <c r="B17" s="50"/>
      <c r="C17" s="56"/>
      <c r="D17" s="56"/>
      <c r="E17" s="57">
        <v>0</v>
      </c>
      <c r="F17" s="45">
        <v>0</v>
      </c>
      <c r="G17" s="45">
        <v>0</v>
      </c>
      <c r="H17" s="45">
        <v>0</v>
      </c>
      <c r="I17" s="45">
        <v>0</v>
      </c>
      <c r="J17" s="84">
        <v>0</v>
      </c>
      <c r="K17" s="84">
        <v>0</v>
      </c>
      <c r="L17" s="46">
        <f>IF(COUNTA(Expenses3[[#This Row],[Column9]:[Column10]])=2,(Expenses3[[#This Row],[Column10]]-Expenses3[[#This Row],[Column9]])*MileageRate,"")</f>
        <v>0</v>
      </c>
      <c r="M17" s="46">
        <f>IF(COUNTA(Expenses3[[#This Row],[0]:[Column10]])=0,"",SUM(Expenses3[[#This Row],[Column4]:[Column5]],Expenses3[[#This Row],[Column6]:[Column8]],((Expenses3[[#This Row],[Column10]]-Expenses3[[#This Row],[Column9]])*(MileageRate))))</f>
        <v>0</v>
      </c>
    </row>
    <row r="18" spans="1:13" s="42" customFormat="1" ht="30" customHeight="1">
      <c r="A18" s="41"/>
      <c r="B18" s="50"/>
      <c r="C18" s="56"/>
      <c r="D18" s="56"/>
      <c r="E18" s="57">
        <v>0</v>
      </c>
      <c r="F18" s="45">
        <v>0</v>
      </c>
      <c r="G18" s="45">
        <v>0</v>
      </c>
      <c r="H18" s="45">
        <v>0</v>
      </c>
      <c r="I18" s="45">
        <v>0</v>
      </c>
      <c r="J18" s="84">
        <v>0</v>
      </c>
      <c r="K18" s="84">
        <v>0</v>
      </c>
      <c r="L18" s="46">
        <f>IF(COUNTA(Expenses3[[#This Row],[Column9]:[Column10]])=2,(Expenses3[[#This Row],[Column10]]-Expenses3[[#This Row],[Column9]])*MileageRate,"")</f>
        <v>0</v>
      </c>
      <c r="M18" s="46">
        <f>IF(COUNTA(Expenses3[[#This Row],[0]:[Column10]])=0,"",SUM(Expenses3[[#This Row],[Column4]:[Column5]],Expenses3[[#This Row],[Column6]:[Column8]],((Expenses3[[#This Row],[Column10]]-Expenses3[[#This Row],[Column9]])*(MileageRate))))</f>
        <v>0</v>
      </c>
    </row>
    <row r="19" spans="1:13" s="42" customFormat="1" ht="30" customHeight="1">
      <c r="A19" s="41"/>
      <c r="B19" s="50"/>
      <c r="C19" s="56"/>
      <c r="D19" s="56"/>
      <c r="E19" s="57">
        <v>0</v>
      </c>
      <c r="F19" s="45">
        <v>0</v>
      </c>
      <c r="G19" s="45">
        <v>0</v>
      </c>
      <c r="H19" s="45">
        <v>0</v>
      </c>
      <c r="I19" s="45">
        <v>0</v>
      </c>
      <c r="J19" s="84">
        <v>0</v>
      </c>
      <c r="K19" s="84">
        <v>0</v>
      </c>
      <c r="L19" s="46">
        <f>IF(COUNTA(Expenses3[[#This Row],[Column9]:[Column10]])=2,(Expenses3[[#This Row],[Column10]]-Expenses3[[#This Row],[Column9]])*MileageRate,"")</f>
        <v>0</v>
      </c>
      <c r="M19" s="46">
        <f>IF(COUNTA(Expenses3[[#This Row],[0]:[Column10]])=0,"",SUM(Expenses3[[#This Row],[Column4]:[Column5]],Expenses3[[#This Row],[Column6]:[Column8]],((Expenses3[[#This Row],[Column10]]-Expenses3[[#This Row],[Column9]])*(MileageRate))))</f>
        <v>0</v>
      </c>
    </row>
    <row r="20" spans="1:13" s="42" customFormat="1" ht="30" customHeight="1">
      <c r="A20" s="41"/>
      <c r="B20" s="50"/>
      <c r="C20" s="56"/>
      <c r="D20" s="56"/>
      <c r="E20" s="57">
        <v>0</v>
      </c>
      <c r="F20" s="45">
        <v>0</v>
      </c>
      <c r="G20" s="45">
        <v>0</v>
      </c>
      <c r="H20" s="45">
        <v>0</v>
      </c>
      <c r="I20" s="45">
        <v>0</v>
      </c>
      <c r="J20" s="84">
        <v>0</v>
      </c>
      <c r="K20" s="84">
        <v>0</v>
      </c>
      <c r="L20" s="46">
        <f>IF(COUNTA(Expenses3[[#This Row],[Column9]:[Column10]])=2,(Expenses3[[#This Row],[Column10]]-Expenses3[[#This Row],[Column9]])*MileageRate,"")</f>
        <v>0</v>
      </c>
      <c r="M20" s="46">
        <f>IF(COUNTA(Expenses3[[#This Row],[0]:[Column10]])=0,"",SUM(Expenses3[[#This Row],[Column4]:[Column5]],Expenses3[[#This Row],[Column6]:[Column8]],((Expenses3[[#This Row],[Column10]]-Expenses3[[#This Row],[Column9]])*(MileageRate))))</f>
        <v>0</v>
      </c>
    </row>
    <row r="21" spans="1:13" s="42" customFormat="1" ht="30" customHeight="1">
      <c r="A21" s="41"/>
      <c r="B21" s="50"/>
      <c r="C21" s="56"/>
      <c r="D21" s="56"/>
      <c r="E21" s="57">
        <v>0</v>
      </c>
      <c r="F21" s="45">
        <v>0</v>
      </c>
      <c r="G21" s="45">
        <v>0</v>
      </c>
      <c r="H21" s="45">
        <v>0</v>
      </c>
      <c r="I21" s="45">
        <v>0</v>
      </c>
      <c r="J21" s="84">
        <v>0</v>
      </c>
      <c r="K21" s="84">
        <v>0</v>
      </c>
      <c r="L21" s="46">
        <f>IF(COUNTA(Expenses3[[#This Row],[Column9]:[Column10]])=2,(Expenses3[[#This Row],[Column10]]-Expenses3[[#This Row],[Column9]])*MileageRate,"")</f>
        <v>0</v>
      </c>
      <c r="M21" s="46">
        <f>IF(COUNTA(Expenses3[[#This Row],[0]:[Column10]])=0,"",SUM(Expenses3[[#This Row],[Column4]:[Column5]],Expenses3[[#This Row],[Column6]:[Column8]],((Expenses3[[#This Row],[Column10]]-Expenses3[[#This Row],[Column9]])*(MileageRate))))</f>
        <v>0</v>
      </c>
    </row>
    <row r="22" spans="1:13" s="42" customFormat="1" ht="30" customHeight="1">
      <c r="A22" s="41"/>
      <c r="B22" s="50"/>
      <c r="C22" s="56"/>
      <c r="D22" s="56"/>
      <c r="E22" s="57">
        <v>0</v>
      </c>
      <c r="F22" s="45">
        <v>0</v>
      </c>
      <c r="G22" s="45">
        <v>0</v>
      </c>
      <c r="H22" s="45">
        <v>0</v>
      </c>
      <c r="I22" s="45">
        <v>0</v>
      </c>
      <c r="J22" s="84">
        <v>0</v>
      </c>
      <c r="K22" s="84">
        <v>0</v>
      </c>
      <c r="L22" s="46">
        <f>IF(COUNTA(Expenses3[[#This Row],[Column9]:[Column10]])=2,(Expenses3[[#This Row],[Column10]]-Expenses3[[#This Row],[Column9]])*MileageRate,"")</f>
        <v>0</v>
      </c>
      <c r="M22" s="46">
        <f>IF(COUNTA(Expenses3[[#This Row],[0]:[Column10]])=0,"",SUM(Expenses3[[#This Row],[Column4]:[Column5]],Expenses3[[#This Row],[Column6]:[Column8]],((Expenses3[[#This Row],[Column10]]-Expenses3[[#This Row],[Column9]])*(MileageRate))))</f>
        <v>0</v>
      </c>
    </row>
    <row r="23" spans="1:13" s="42" customFormat="1" ht="30" customHeight="1">
      <c r="A23" s="41"/>
      <c r="B23" s="50"/>
      <c r="C23" s="56"/>
      <c r="D23" s="56"/>
      <c r="E23" s="57">
        <v>0</v>
      </c>
      <c r="F23" s="45">
        <v>0</v>
      </c>
      <c r="G23" s="45">
        <v>0</v>
      </c>
      <c r="H23" s="45">
        <v>0</v>
      </c>
      <c r="I23" s="45">
        <v>0</v>
      </c>
      <c r="J23" s="84">
        <v>0</v>
      </c>
      <c r="K23" s="84">
        <v>0</v>
      </c>
      <c r="L23" s="46">
        <f>IF(COUNTA(Expenses3[[#This Row],[Column9]:[Column10]])=2,(Expenses3[[#This Row],[Column10]]-Expenses3[[#This Row],[Column9]])*MileageRate,"")</f>
        <v>0</v>
      </c>
      <c r="M23" s="46">
        <f>IF(COUNTA(Expenses3[[#This Row],[0]:[Column10]])=0,"",SUM(Expenses3[[#This Row],[Column4]:[Column5]],Expenses3[[#This Row],[Column6]:[Column8]],((Expenses3[[#This Row],[Column10]]-Expenses3[[#This Row],[Column9]])*(MileageRate))))</f>
        <v>0</v>
      </c>
    </row>
    <row r="24" spans="1:13" s="42" customFormat="1" ht="30" customHeight="1">
      <c r="A24" s="41"/>
      <c r="B24" s="50"/>
      <c r="C24" s="56"/>
      <c r="D24" s="56"/>
      <c r="E24" s="57">
        <v>0</v>
      </c>
      <c r="F24" s="45">
        <v>0</v>
      </c>
      <c r="G24" s="45">
        <v>0</v>
      </c>
      <c r="H24" s="45">
        <v>0</v>
      </c>
      <c r="I24" s="45">
        <v>0</v>
      </c>
      <c r="J24" s="84">
        <v>0</v>
      </c>
      <c r="K24" s="84">
        <v>0</v>
      </c>
      <c r="L24" s="46">
        <f>IF(COUNTA(Expenses3[[#This Row],[Column9]:[Column10]])=2,(Expenses3[[#This Row],[Column10]]-Expenses3[[#This Row],[Column9]])*MileageRate,"")</f>
        <v>0</v>
      </c>
      <c r="M24" s="46">
        <f>IF(COUNTA(Expenses3[[#This Row],[0]:[Column10]])=0,"",SUM(Expenses3[[#This Row],[Column4]:[Column5]],Expenses3[[#This Row],[Column6]:[Column8]],((Expenses3[[#This Row],[Column10]]-Expenses3[[#This Row],[Column9]])*(MileageRate))))</f>
        <v>0</v>
      </c>
    </row>
    <row r="25" spans="1:13" s="42" customFormat="1" ht="30" customHeight="1">
      <c r="A25" s="41"/>
      <c r="B25" s="50"/>
      <c r="C25" s="56"/>
      <c r="D25" s="56"/>
      <c r="E25" s="57">
        <v>0</v>
      </c>
      <c r="F25" s="45">
        <v>0</v>
      </c>
      <c r="G25" s="45">
        <v>0</v>
      </c>
      <c r="H25" s="45">
        <v>0</v>
      </c>
      <c r="I25" s="45">
        <v>0</v>
      </c>
      <c r="J25" s="84">
        <v>0</v>
      </c>
      <c r="K25" s="84">
        <v>0</v>
      </c>
      <c r="L25" s="46">
        <f>IF(COUNTA(Expenses3[[#This Row],[Column9]:[Column10]])=2,(Expenses3[[#This Row],[Column10]]-Expenses3[[#This Row],[Column9]])*MileageRate,"")</f>
        <v>0</v>
      </c>
      <c r="M25" s="46">
        <f>IF(COUNTA(Expenses3[[#This Row],[0]:[Column10]])=0,"",SUM(Expenses3[[#This Row],[Column4]:[Column5]],Expenses3[[#This Row],[Column6]:[Column8]],((Expenses3[[#This Row],[Column10]]-Expenses3[[#This Row],[Column9]])*(MileageRate))))</f>
        <v>0</v>
      </c>
    </row>
    <row r="26" spans="1:13" s="42" customFormat="1" ht="30" customHeight="1">
      <c r="A26" s="41"/>
      <c r="B26" s="58" t="str">
        <f>Einstellungen!C39</f>
        <v>SUMMEN</v>
      </c>
      <c r="C26" s="51"/>
      <c r="D26" s="51"/>
      <c r="E26" s="51">
        <f>SUBTOTAL(109,Expenses3[Column4])</f>
        <v>0</v>
      </c>
      <c r="F26" s="52">
        <f>SUBTOTAL(109,Expenses3[Column5])</f>
        <v>0</v>
      </c>
      <c r="G26" s="51">
        <f>SUBTOTAL(109,Expenses3[Column6])</f>
        <v>0</v>
      </c>
      <c r="H26" s="51"/>
      <c r="I26" s="51">
        <f>SUBTOTAL(109,Expenses3[Column8])</f>
        <v>0</v>
      </c>
      <c r="J26" s="53"/>
      <c r="K26" s="53"/>
      <c r="L26" s="54"/>
      <c r="M26" s="55">
        <f>SUBTOTAL(109,Expenses3[Column12])</f>
        <v>0</v>
      </c>
    </row>
    <row r="27" spans="1:13" s="42" customFormat="1" ht="30" customHeight="1">
      <c r="A27" s="41"/>
      <c r="B27" s="30"/>
      <c r="C27" s="30"/>
      <c r="D27" s="30"/>
      <c r="E27" s="30"/>
      <c r="F27" s="30"/>
      <c r="G27" s="30"/>
      <c r="H27" s="30"/>
      <c r="I27" s="30"/>
      <c r="J27" s="30"/>
      <c r="K27" s="30"/>
      <c r="M27" s="47"/>
    </row>
    <row r="28" spans="1:13" ht="15.7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19"/>
      <c r="M28" s="30"/>
    </row>
    <row r="29" spans="1:13" ht="15.7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19"/>
      <c r="M29" s="30"/>
    </row>
    <row r="30" spans="1:13" ht="24" customHeight="1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19" t="str">
        <f>Einstellungen!C38</f>
        <v>GESAMT</v>
      </c>
      <c r="M30" s="48">
        <f>Expenses3[[#Totals],[Column12]]-M27</f>
        <v>0</v>
      </c>
    </row>
    <row r="31" spans="1:13" ht="20.45" customHeight="1">
      <c r="B31" s="30"/>
      <c r="C31" s="66"/>
      <c r="D31" s="66"/>
      <c r="E31" s="66"/>
      <c r="F31" s="30"/>
      <c r="G31" s="66"/>
      <c r="H31" s="66"/>
      <c r="I31" s="66"/>
      <c r="J31" s="30"/>
      <c r="K31" s="30"/>
      <c r="L31" s="30"/>
      <c r="M31" s="30"/>
    </row>
    <row r="32" spans="1:13">
      <c r="B32" s="30"/>
      <c r="C32" s="49" t="str">
        <f>Einstellungen!C43</f>
        <v xml:space="preserve">Unterschrift: </v>
      </c>
      <c r="D32" s="49"/>
      <c r="E32" s="49"/>
      <c r="F32" s="30"/>
      <c r="G32" s="49" t="str">
        <f>Einstellungen!C43</f>
        <v xml:space="preserve">Unterschrift: </v>
      </c>
      <c r="H32" s="49"/>
      <c r="I32" s="49"/>
      <c r="J32" s="30"/>
      <c r="K32" s="30"/>
      <c r="L32" s="30"/>
      <c r="M32" s="30"/>
    </row>
    <row r="33" s="30" customFormat="1"/>
    <row r="34" s="30" customFormat="1"/>
    <row r="35" s="30" customFormat="1"/>
    <row r="36" s="30" customFormat="1"/>
  </sheetData>
  <sheetProtection selectLockedCells="1"/>
  <mergeCells count="20">
    <mergeCell ref="J9:K9"/>
    <mergeCell ref="M10:N10"/>
    <mergeCell ref="C7:D7"/>
    <mergeCell ref="F8:G8"/>
    <mergeCell ref="M8:N8"/>
    <mergeCell ref="C9:D9"/>
    <mergeCell ref="F9:G9"/>
    <mergeCell ref="M9:N9"/>
    <mergeCell ref="J7:K7"/>
    <mergeCell ref="M6:N6"/>
    <mergeCell ref="C2:D2"/>
    <mergeCell ref="C4:D4"/>
    <mergeCell ref="J6:K6"/>
    <mergeCell ref="F7:G7"/>
    <mergeCell ref="M7:N7"/>
    <mergeCell ref="C31:E31"/>
    <mergeCell ref="G31:I31"/>
    <mergeCell ref="B1:E1"/>
    <mergeCell ref="C6:D6"/>
    <mergeCell ref="F6:G6"/>
  </mergeCells>
  <dataValidations count="13">
    <dataValidation allowBlank="1" showInputMessage="1" showErrorMessage="1" prompt="Enter Date in this column under this heading" sqref="B14" xr:uid="{15904EB3-DAF2-4B9F-8EEE-A2EB5CA2AF6C}"/>
    <dataValidation allowBlank="1" showInputMessage="1" showErrorMessage="1" prompt="Enter Account in this column under this heading" sqref="C14" xr:uid="{CCC06100-CB0C-4F56-8D43-45960BEE657E}"/>
    <dataValidation allowBlank="1" showInputMessage="1" showErrorMessage="1" prompt="Enter Description in this column under this heading" sqref="D14" xr:uid="{CD4AAD58-6A77-4325-9073-982011A0AC31}"/>
    <dataValidation allowBlank="1" showInputMessage="1" showErrorMessage="1" prompt="Enter Hotel expenses in this column under this heading" sqref="E14" xr:uid="{67EB3549-7C6A-47CF-A65D-3805433048C7}"/>
    <dataValidation allowBlank="1" showInputMessage="1" showErrorMessage="1" prompt="Enter Transport expenses in this column under this heading" sqref="F14" xr:uid="{83249C4D-F5F2-41C1-A3C1-C050C30B4383}"/>
    <dataValidation allowBlank="1" showInputMessage="1" showErrorMessage="1" prompt="Enter Meals expenses in this column under this heading" sqref="G14" xr:uid="{EEDA3CEA-91E6-400B-A07E-F7D0B1C04629}"/>
    <dataValidation allowBlank="1" showInputMessage="1" showErrorMessage="1" prompt="Enter Phone expenses in this column under this heading" sqref="H14" xr:uid="{DCCCBB1D-5A86-40C5-BF9A-EAD45E40CFBB}"/>
    <dataValidation allowBlank="1" showInputMessage="1" showErrorMessage="1" prompt="Enter Miscellaneous expenses in this column under this heading" sqref="I14" xr:uid="{6CAE3C04-AE73-4CE6-9257-CFB4C894D7BA}"/>
    <dataValidation allowBlank="1" showInputMessage="1" showErrorMessage="1" prompt="Enter Odometer Start reading in this column under this heading" sqref="J14" xr:uid="{8D9F4F38-08AA-44ED-BFD3-7FC600955838}"/>
    <dataValidation allowBlank="1" showInputMessage="1" showErrorMessage="1" prompt="Enter Odometer End reading in this column under this heading" sqref="K14" xr:uid="{CF6305CE-3F45-4CEC-93A2-952396A4C0B9}"/>
    <dataValidation allowBlank="1" showInputMessage="1" showErrorMessage="1" prompt="Mileage Total is automatically calculated in this column under this heading" sqref="L14" xr:uid="{A29D9CA9-CAF5-4E14-AC71-00A159B8CAAB}"/>
    <dataValidation allowBlank="1" showInputMessage="1" showErrorMessage="1" prompt="Total expenses are automatically calculated in this column under this heading and Total amount is automatically calculated at the end of the table" sqref="M14" xr:uid="{EF3E59EC-BD5A-49BC-84B6-88DDC3598608}"/>
    <dataValidation type="date" operator="greaterThan" allowBlank="1" showInputMessage="1" showErrorMessage="1" sqref="J7:K7" xr:uid="{01F07C8F-91ED-4C18-9416-4F77427988B0}">
      <formula1>J6</formula1>
    </dataValidation>
  </dataValidations>
  <pageMargins left="0.7" right="0.7" top="0.75" bottom="0.75" header="0.3" footer="0.3"/>
  <pageSetup scale="4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83715-28E8-46A8-9116-B02D3ABB406E}">
  <sheetPr codeName="Sheet3"/>
  <dimension ref="A2:M43"/>
  <sheetViews>
    <sheetView topLeftCell="A25" zoomScaleNormal="100" workbookViewId="0">
      <selection activeCell="C43" sqref="C43"/>
    </sheetView>
  </sheetViews>
  <sheetFormatPr baseColWidth="10" defaultColWidth="0" defaultRowHeight="15"/>
  <cols>
    <col min="1" max="1" width="20" style="1" customWidth="1"/>
    <col min="2" max="2" width="2.7109375" style="1" hidden="1" customWidth="1"/>
    <col min="3" max="3" width="41.42578125" style="25" bestFit="1" customWidth="1"/>
    <col min="4" max="4" width="43" style="25" customWidth="1"/>
    <col min="5" max="5" width="42" style="25" customWidth="1"/>
    <col min="6" max="6" width="2.28515625" style="1" hidden="1" customWidth="1"/>
    <col min="7" max="7" width="23.5703125" style="1" hidden="1" customWidth="1"/>
    <col min="8" max="8" width="23" style="1" hidden="1" customWidth="1"/>
    <col min="9" max="9" width="17.85546875" style="1" hidden="1" customWidth="1"/>
    <col min="10" max="10" width="20.7109375" style="1" hidden="1" customWidth="1"/>
    <col min="11" max="11" width="23.7109375" style="1" hidden="1" customWidth="1"/>
    <col min="12" max="13" width="3.5703125" style="1" hidden="1" customWidth="1"/>
    <col min="14" max="16384" width="9.140625" style="1" hidden="1"/>
  </cols>
  <sheetData>
    <row r="2" spans="1:7">
      <c r="A2" s="15"/>
    </row>
    <row r="3" spans="1:7">
      <c r="A3" s="16"/>
    </row>
    <row r="4" spans="1:7">
      <c r="A4" s="16"/>
    </row>
    <row r="5" spans="1:7">
      <c r="A5" s="17"/>
      <c r="C5" s="21" t="s">
        <v>29</v>
      </c>
      <c r="D5" s="21" t="s">
        <v>23</v>
      </c>
      <c r="E5" s="21" t="s">
        <v>27</v>
      </c>
      <c r="G5" s="6" t="s">
        <v>30</v>
      </c>
    </row>
    <row r="6" spans="1:7" ht="18" customHeight="1">
      <c r="A6" s="18"/>
      <c r="C6" s="12" t="str">
        <f>IF(Startseite!$N$4="ENGLISH",tblTranslationText[[#This Row],[ENGLISH]],tblTranslationText[[#This Row],[DEUTSCH]])</f>
        <v>Spesenformular</v>
      </c>
      <c r="D6" s="12" t="s">
        <v>36</v>
      </c>
      <c r="E6" s="13" t="s">
        <v>80</v>
      </c>
      <c r="G6" s="7">
        <v>41640</v>
      </c>
    </row>
    <row r="7" spans="1:7">
      <c r="A7" s="15"/>
      <c r="C7" s="11" t="str">
        <f>IF(Startseite!$N$4="ENGLISH",tblTranslationText[[#This Row],[ENGLISH]],tblTranslationText[[#This Row],[DEUTSCH]])</f>
        <v>Vorlage für Spesenformular</v>
      </c>
      <c r="D7" s="12" t="s">
        <v>28</v>
      </c>
      <c r="E7" s="13" t="s">
        <v>81</v>
      </c>
      <c r="G7" s="7">
        <v>41671</v>
      </c>
    </row>
    <row r="8" spans="1:7">
      <c r="C8" s="12" t="str">
        <f>IF(Startseite!$N$4="ENGLISH",tblTranslationText[[#This Row],[ENGLISH]],tblTranslationText[[#This Row],[DEUTSCH]])</f>
        <v xml:space="preserve">Eine Vorlage, mit welcher Sie Ihre Spesen erfassen können. </v>
      </c>
      <c r="D8" s="12" t="s">
        <v>35</v>
      </c>
      <c r="E8" s="12" t="s">
        <v>82</v>
      </c>
      <c r="G8" s="7">
        <v>41699</v>
      </c>
    </row>
    <row r="9" spans="1:7">
      <c r="C9" s="12" t="str">
        <f>IF(Startseite!$N$4="ENGLISH",tblTranslationText[[#This Row],[ENGLISH]],tblTranslationText[[#This Row],[DEUTSCH]])</f>
        <v>Spesenabrechnung</v>
      </c>
      <c r="D9" s="12" t="s">
        <v>37</v>
      </c>
      <c r="E9" s="12" t="s">
        <v>38</v>
      </c>
      <c r="G9" s="7">
        <v>41730</v>
      </c>
    </row>
    <row r="10" spans="1:7">
      <c r="C10" s="12" t="str">
        <f>IF(Startseite!$N$4="ENGLISH",tblTranslationText[[#This Row],[ENGLISH]],tblTranslationText[[#This Row],[DEUTSCH]])</f>
        <v xml:space="preserve">Sprache: </v>
      </c>
      <c r="D10" s="12" t="s">
        <v>31</v>
      </c>
      <c r="E10" s="12" t="s">
        <v>32</v>
      </c>
      <c r="G10" s="7">
        <v>41760</v>
      </c>
    </row>
    <row r="11" spans="1:7">
      <c r="C11" s="12" t="str">
        <f>IF(Startseite!$N$4="ENGLISH",tblTranslationText[[#This Row],[ENGLISH]],tblTranslationText[[#This Row],[DEUTSCH]])</f>
        <v>Öffnen</v>
      </c>
      <c r="D11" s="8" t="s">
        <v>33</v>
      </c>
      <c r="E11" s="12" t="s">
        <v>34</v>
      </c>
      <c r="G11" s="7">
        <v>41791</v>
      </c>
    </row>
    <row r="12" spans="1:7">
      <c r="C12" s="12" t="str">
        <f>IF(Startseite!$N$4="ENGLISH",tblTranslationText[[#This Row],[ENGLISH]],tblTranslationText[[#This Row],[DEUTSCH]])</f>
        <v>TELEFON</v>
      </c>
      <c r="D12" s="9" t="s">
        <v>39</v>
      </c>
      <c r="E12" s="12" t="s">
        <v>40</v>
      </c>
      <c r="G12" s="7">
        <v>41821</v>
      </c>
    </row>
    <row r="13" spans="1:7">
      <c r="C13" s="12" t="str">
        <f>IF(Startseite!$N$4="ENGLISH",tblTranslationText[[#This Row],[ENGLISH]],tblTranslationText[[#This Row],[DEUTSCH]])</f>
        <v>NAME</v>
      </c>
      <c r="D13" s="8" t="s">
        <v>7</v>
      </c>
      <c r="E13" s="12" t="s">
        <v>7</v>
      </c>
      <c r="G13" s="7">
        <v>41852</v>
      </c>
    </row>
    <row r="14" spans="1:7">
      <c r="C14" s="12" t="str">
        <f>IF(Startseite!$N$4="ENGLISH",tblTranslationText[[#This Row],[ENGLISH]],tblTranslationText[[#This Row],[DEUTSCH]])</f>
        <v>ABTEILUNG</v>
      </c>
      <c r="D14" s="20" t="s">
        <v>8</v>
      </c>
      <c r="E14" s="12" t="s">
        <v>41</v>
      </c>
      <c r="G14" s="7">
        <v>41883</v>
      </c>
    </row>
    <row r="15" spans="1:7">
      <c r="C15" s="12" t="str">
        <f>IF(Startseite!$N$4="ENGLISH",tblTranslationText[[#This Row],[ENGLISH]],tblTranslationText[[#This Row],[DEUTSCH]])</f>
        <v>POSITION</v>
      </c>
      <c r="D15" s="12" t="s">
        <v>9</v>
      </c>
      <c r="E15" s="12" t="s">
        <v>9</v>
      </c>
      <c r="G15" s="7">
        <v>41913</v>
      </c>
    </row>
    <row r="16" spans="1:7" ht="15" customHeight="1">
      <c r="C16" s="12" t="str">
        <f>IF(Startseite!$N$4="ENGLISH",tblTranslationText[[#This Row],[ENGLISH]],tblTranslationText[[#This Row],[DEUTSCH]])</f>
        <v>VERANTWORTLICH</v>
      </c>
      <c r="D16" s="12" t="s">
        <v>10</v>
      </c>
      <c r="E16" s="12" t="s">
        <v>79</v>
      </c>
      <c r="G16" s="7">
        <v>41944</v>
      </c>
    </row>
    <row r="17" spans="3:7" ht="18.600000000000001" customHeight="1">
      <c r="C17" s="12" t="str">
        <f>IF(Startseite!$N$4="ENGLISH",tblTranslationText[[#This Row],[ENGLISH]],tblTranslationText[[#This Row],[DEUTSCH]])</f>
        <v xml:space="preserve">
ZWECK</v>
      </c>
      <c r="D17" s="12" t="s">
        <v>11</v>
      </c>
      <c r="E17" s="13" t="s">
        <v>42</v>
      </c>
      <c r="G17" s="10">
        <v>41974</v>
      </c>
    </row>
    <row r="18" spans="3:7">
      <c r="C18" s="12" t="str">
        <f>IF(Startseite!$N$4="ENGLISH",tblTranslationText[[#This Row],[ENGLISH]],tblTranslationText[[#This Row],[DEUTSCH]])</f>
        <v>STARTDATUM</v>
      </c>
      <c r="D18" s="12" t="s">
        <v>13</v>
      </c>
      <c r="E18" s="12" t="s">
        <v>88</v>
      </c>
    </row>
    <row r="19" spans="3:7">
      <c r="C19" s="12" t="str">
        <f>IF(Startseite!$N$4="ENGLISH",tblTranslationText[[#This Row],[ENGLISH]],tblTranslationText[[#This Row],[DEUTSCH]])</f>
        <v>ENDDATUM</v>
      </c>
      <c r="D19" s="12" t="s">
        <v>14</v>
      </c>
      <c r="E19" s="12" t="s">
        <v>89</v>
      </c>
    </row>
    <row r="20" spans="3:7">
      <c r="C20" s="12" t="str">
        <f>IF(Startseite!$N$4="ENGLISH",tblTranslationText[[#This Row],[ENGLISH]],tblTranslationText[[#This Row],[DEUTSCH]])</f>
        <v>HERGESTELLT VON</v>
      </c>
      <c r="D20" s="12" t="s">
        <v>12</v>
      </c>
      <c r="E20" s="12" t="s">
        <v>43</v>
      </c>
    </row>
    <row r="21" spans="3:7">
      <c r="C21" s="12" t="str">
        <f>IF(Startseite!$N$4="ENGLISH",tblTranslationText[[#This Row],[ENGLISH]],tblTranslationText[[#This Row],[DEUTSCH]])</f>
        <v>GENEHMIGT VON</v>
      </c>
      <c r="D21" s="12" t="s">
        <v>44</v>
      </c>
      <c r="E21" s="12" t="s">
        <v>45</v>
      </c>
    </row>
    <row r="22" spans="3:7">
      <c r="C22" s="12" t="str">
        <f>IF(Startseite!$N$4="ENGLISH",tblTranslationText[[#This Row],[ENGLISH]],tblTranslationText[[#This Row],[DEUTSCH]])</f>
        <v>CHF PRO KM</v>
      </c>
      <c r="D22" s="12" t="s">
        <v>15</v>
      </c>
      <c r="E22" s="12" t="s">
        <v>90</v>
      </c>
    </row>
    <row r="23" spans="3:7">
      <c r="C23" s="12" t="str">
        <f>IF(Startseite!$N$4="ENGLISH",tblTranslationText[[#This Row],[ENGLISH]],tblTranslationText[[#This Row],[DEUTSCH]])</f>
        <v>MAHLZEITPREIS</v>
      </c>
      <c r="D23" s="12" t="s">
        <v>16</v>
      </c>
      <c r="E23" s="12" t="s">
        <v>46</v>
      </c>
    </row>
    <row r="24" spans="3:7">
      <c r="C24" s="12" t="str">
        <f>IF(Startseite!$N$4="ENGLISH",tblTranslationText[[#This Row],[ENGLISH]],tblTranslationText[[#This Row],[DEUTSCH]])</f>
        <v>HOTELPREIS</v>
      </c>
      <c r="D24" s="12" t="s">
        <v>19</v>
      </c>
      <c r="E24" s="12" t="s">
        <v>47</v>
      </c>
    </row>
    <row r="25" spans="3:7">
      <c r="C25" s="12" t="str">
        <f>IF(Startseite!$N$4="ENGLISH",tblTranslationText[[#This Row],[ENGLISH]],tblTranslationText[[#This Row],[DEUTSCH]])</f>
        <v>VERSCHIEDENES BEWERTUNG</v>
      </c>
      <c r="D25" s="12" t="s">
        <v>18</v>
      </c>
      <c r="E25" s="12" t="s">
        <v>49</v>
      </c>
    </row>
    <row r="26" spans="3:7" ht="19.899999999999999" customHeight="1">
      <c r="C26" s="12" t="str">
        <f>IF(Startseite!$N$4="ENGLISH",tblTranslationText[[#This Row],[ENGLISH]],tblTranslationText[[#This Row],[DEUTSCH]])</f>
        <v>TELEFONTARIF</v>
      </c>
      <c r="D26" s="12" t="s">
        <v>17</v>
      </c>
      <c r="E26" s="12" t="s">
        <v>48</v>
      </c>
    </row>
    <row r="27" spans="3:7" ht="13.9" customHeight="1">
      <c r="C27" s="12" t="str">
        <f>IF(Startseite!$N$4="ENGLISH",tblTranslationText[[#This Row],[ENGLISH]],tblTranslationText[[#This Row],[DEUTSCH]])</f>
        <v xml:space="preserve">
DATUM</v>
      </c>
      <c r="D27" s="12" t="s">
        <v>0</v>
      </c>
      <c r="E27" s="14" t="s">
        <v>50</v>
      </c>
    </row>
    <row r="28" spans="3:7">
      <c r="C28" s="12" t="str">
        <f>IF(Startseite!$N$4="ENGLISH",tblTranslationText[[#This Row],[ENGLISH]],tblTranslationText[[#This Row],[DEUTSCH]])</f>
        <v>KONTO</v>
      </c>
      <c r="D28" s="12" t="s">
        <v>1</v>
      </c>
      <c r="E28" s="12" t="s">
        <v>51</v>
      </c>
    </row>
    <row r="29" spans="3:7">
      <c r="C29" s="12" t="str">
        <f>IF(Startseite!$N$4="ENGLISH",tblTranslationText[[#This Row],[ENGLISH]],tblTranslationText[[#This Row],[DEUTSCH]])</f>
        <v>BESCHRIEB</v>
      </c>
      <c r="D29" s="12" t="s">
        <v>2</v>
      </c>
      <c r="E29" s="12" t="s">
        <v>87</v>
      </c>
    </row>
    <row r="30" spans="3:7">
      <c r="C30" s="12" t="str">
        <f>IF(Startseite!$N$4="ENGLISH",tblTranslationText[[#This Row],[ENGLISH]],tblTranslationText[[#This Row],[DEUTSCH]])</f>
        <v>HOTEL</v>
      </c>
      <c r="D30" s="12" t="s">
        <v>52</v>
      </c>
      <c r="E30" s="12" t="s">
        <v>3</v>
      </c>
    </row>
    <row r="31" spans="3:7">
      <c r="C31" s="12" t="str">
        <f>IF(Startseite!$N$4="ENGLISH",tblTranslationText[[#This Row],[ENGLISH]],tblTranslationText[[#This Row],[DEUTSCH]])</f>
        <v>TRANSPORT</v>
      </c>
      <c r="D31" s="12" t="s">
        <v>4</v>
      </c>
      <c r="E31" s="12" t="s">
        <v>4</v>
      </c>
    </row>
    <row r="32" spans="3:7">
      <c r="C32" s="12" t="str">
        <f>IF(Startseite!$N$4="ENGLISH",tblTranslationText[[#This Row],[ENGLISH]],tblTranslationText[[#This Row],[DEUTSCH]])</f>
        <v>MAHLZEITEN</v>
      </c>
      <c r="D32" s="12" t="s">
        <v>5</v>
      </c>
      <c r="E32" s="12" t="s">
        <v>53</v>
      </c>
    </row>
    <row r="33" spans="3:5">
      <c r="C33" s="12" t="str">
        <f>IF(Startseite!$N$4="ENGLISH",tblTranslationText[[#This Row],[ENGLISH]],tblTranslationText[[#This Row],[DEUTSCH]])</f>
        <v>TELEFON</v>
      </c>
      <c r="D33" s="12" t="s">
        <v>54</v>
      </c>
      <c r="E33" s="12" t="s">
        <v>40</v>
      </c>
    </row>
    <row r="34" spans="3:5">
      <c r="C34" s="12" t="str">
        <f>IF(Startseite!$N$4="ENGLISH",tblTranslationText[[#This Row],[ENGLISH]],tblTranslationText[[#This Row],[DEUTSCH]])</f>
        <v>VERSCHIEDENES</v>
      </c>
      <c r="D34" s="12" t="s">
        <v>55</v>
      </c>
      <c r="E34" s="12" t="s">
        <v>59</v>
      </c>
    </row>
    <row r="35" spans="3:5">
      <c r="C35" s="12" t="str">
        <f>IF(Startseite!$N$4="ENGLISH",tblTranslationText[[#This Row],[ENGLISH]],tblTranslationText[[#This Row],[DEUTSCH]])</f>
        <v>KILOMETERZÄHLER STARTEN</v>
      </c>
      <c r="D35" s="12" t="s">
        <v>56</v>
      </c>
      <c r="E35" s="12" t="s">
        <v>60</v>
      </c>
    </row>
    <row r="36" spans="3:5">
      <c r="C36" s="12" t="str">
        <f>IF(Startseite!$N$4="ENGLISH",tblTranslationText[[#This Row],[ENGLISH]],tblTranslationText[[#This Row],[DEUTSCH]])</f>
        <v>KILOMETERZÄHLER ENDE</v>
      </c>
      <c r="D36" s="12" t="s">
        <v>57</v>
      </c>
      <c r="E36" s="12" t="s">
        <v>61</v>
      </c>
    </row>
    <row r="37" spans="3:5">
      <c r="C37" s="12" t="str">
        <f>IF(Startseite!$N$4="ENGLISH",tblTranslationText[[#This Row],[ENGLISH]],tblTranslationText[[#This Row],[DEUTSCH]])</f>
        <v>KILOMETERSTAND GESAMT</v>
      </c>
      <c r="D37" s="12" t="s">
        <v>58</v>
      </c>
      <c r="E37" s="12" t="s">
        <v>62</v>
      </c>
    </row>
    <row r="38" spans="3:5">
      <c r="C38" s="12" t="str">
        <f>IF(Startseite!$N$4="ENGLISH",tblTranslationText[[#This Row],[ENGLISH]],tblTranslationText[[#This Row],[DEUTSCH]])</f>
        <v>GESAMT</v>
      </c>
      <c r="D38" s="12" t="s">
        <v>6</v>
      </c>
      <c r="E38" s="12" t="s">
        <v>63</v>
      </c>
    </row>
    <row r="39" spans="3:5">
      <c r="C39" s="12" t="str">
        <f>IF(Startseite!$N$4="ENGLISH",tblTranslationText[[#This Row],[ENGLISH]],tblTranslationText[[#This Row],[DEUTSCH]])</f>
        <v>SUMMEN</v>
      </c>
      <c r="D39" s="12" t="s">
        <v>20</v>
      </c>
      <c r="E39" s="12" t="s">
        <v>64</v>
      </c>
    </row>
    <row r="40" spans="3:5">
      <c r="C40" s="11" t="str">
        <f>IF(Startseite!$N$4="ENGLISH",tblTranslationText[[#This Row],[ENGLISH]],tblTranslationText[[#This Row],[DEUTSCH]])</f>
        <v>VORSCHÜSSE</v>
      </c>
      <c r="D40" s="12" t="s">
        <v>22</v>
      </c>
      <c r="E40" s="12" t="s">
        <v>78</v>
      </c>
    </row>
    <row r="41" spans="3:5">
      <c r="C41" s="11" t="str">
        <f>IF(Startseite!$N$4="ENGLISH",tblTranslationText[[#This Row],[ENGLISH]],tblTranslationText[[#This Row],[DEUTSCH]])</f>
        <v>NAME DER FIRMA</v>
      </c>
      <c r="D41" s="12" t="s">
        <v>83</v>
      </c>
      <c r="E41" s="12" t="s">
        <v>84</v>
      </c>
    </row>
    <row r="42" spans="3:5">
      <c r="C42" s="11" t="str">
        <f>IF(Startseite!$N$4="ENGLISH",tblTranslationText[[#This Row],[ENGLISH]],tblTranslationText[[#This Row],[DEUTSCH]])</f>
        <v>FIRMENANSCHRIFT</v>
      </c>
      <c r="D42" s="12" t="s">
        <v>85</v>
      </c>
      <c r="E42" s="12" t="s">
        <v>86</v>
      </c>
    </row>
    <row r="43" spans="3:5">
      <c r="C43" s="11" t="str">
        <f>IF(Startseite!$N$4="ENGLISH",tblTranslationText[[#This Row],[ENGLISH]],tblTranslationText[[#This Row],[DEUTSCH]])</f>
        <v xml:space="preserve">Unterschrift: </v>
      </c>
      <c r="D43" s="12" t="s">
        <v>91</v>
      </c>
      <c r="E43" s="12" t="s">
        <v>92</v>
      </c>
    </row>
  </sheetData>
  <dataValidations count="1">
    <dataValidation type="whole" allowBlank="1" showInputMessage="1" showErrorMessage="1" sqref="A6" xr:uid="{1611E6E1-90C2-4FAF-9AAB-DDC36CD0D8AA}">
      <formula1>1900</formula1>
      <formula2>3000</formula2>
    </dataValidation>
  </dataValidations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1564FA1-A819-4B0C-A3D7-4C70AEDB26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B48A48-5268-4115-B2F2-4BF9481F03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9CA549-0B83-46B7-BE42-08D27B16AA2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Startseite</vt:lpstr>
      <vt:lpstr>Spesenabrechnung</vt:lpstr>
      <vt:lpstr>Spesenabrechnung!Advances</vt:lpstr>
      <vt:lpstr>Spesenabrechnung!MileageRate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2019-07-07T22:28:54Z</dcterms:created>
  <dcterms:modified xsi:type="dcterms:W3CDTF">2022-06-21T13:14:19Z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